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4525"/>
</workbook>
</file>

<file path=xl/calcChain.xml><?xml version="1.0" encoding="utf-8"?>
<calcChain xmlns="http://schemas.openxmlformats.org/spreadsheetml/2006/main">
  <c r="C453" i="1" l="1"/>
  <c r="C452" i="1"/>
  <c r="C451" i="1"/>
  <c r="S333" i="1"/>
  <c r="R333" i="1"/>
  <c r="C332" i="1"/>
  <c r="M296" i="1"/>
  <c r="M295" i="1"/>
  <c r="M294" i="1"/>
  <c r="M293" i="1"/>
  <c r="L286" i="1"/>
  <c r="M286" i="1"/>
  <c r="N286" i="1"/>
  <c r="O286" i="1"/>
  <c r="P286" i="1"/>
  <c r="Q286" i="1"/>
  <c r="K286" i="1"/>
  <c r="J286" i="1"/>
  <c r="H286" i="1"/>
  <c r="G286" i="1"/>
  <c r="F286" i="1"/>
  <c r="E286" i="1"/>
  <c r="D286" i="1"/>
  <c r="C286" i="1"/>
  <c r="U212" i="1"/>
  <c r="V212" i="1"/>
  <c r="U213" i="1"/>
  <c r="V213" i="1"/>
  <c r="V214" i="1"/>
  <c r="U214" i="1"/>
  <c r="O201" i="1"/>
  <c r="D203" i="1"/>
  <c r="E203" i="1"/>
  <c r="F203" i="1"/>
  <c r="G203" i="1"/>
  <c r="H203" i="1"/>
  <c r="I203" i="1"/>
  <c r="J203" i="1"/>
  <c r="K203" i="1"/>
  <c r="L203" i="1"/>
  <c r="M203" i="1"/>
  <c r="N203" i="1"/>
  <c r="C203" i="1"/>
  <c r="I51" i="1"/>
  <c r="H97" i="1"/>
  <c r="H96" i="1"/>
  <c r="F97" i="1"/>
  <c r="F96" i="1"/>
  <c r="D96" i="1"/>
  <c r="D97" i="1"/>
  <c r="I62" i="1"/>
  <c r="I61" i="1"/>
  <c r="I60" i="1"/>
  <c r="I59" i="1"/>
  <c r="I58" i="1"/>
  <c r="I57" i="1"/>
  <c r="I56" i="1"/>
  <c r="I55" i="1"/>
  <c r="I46" i="1"/>
  <c r="I47" i="1"/>
  <c r="I48" i="1"/>
  <c r="I49" i="1"/>
  <c r="I50" i="1"/>
  <c r="I52" i="1"/>
  <c r="I53" i="1"/>
  <c r="I54" i="1"/>
  <c r="I32" i="1"/>
  <c r="I33" i="1"/>
  <c r="I34" i="1"/>
  <c r="I35" i="1"/>
  <c r="I36" i="1"/>
  <c r="I37" i="1"/>
  <c r="I31" i="1"/>
  <c r="Q31" i="1"/>
  <c r="Q32" i="1"/>
  <c r="Q34" i="1"/>
  <c r="Q35" i="1"/>
  <c r="Q36" i="1"/>
  <c r="Q37" i="1"/>
  <c r="Q33" i="1"/>
  <c r="I45" i="1"/>
  <c r="H65" i="1" l="1"/>
  <c r="T213" i="1"/>
  <c r="S213" i="1"/>
  <c r="N213" i="1"/>
  <c r="M213" i="1"/>
  <c r="H213" i="1"/>
  <c r="G213" i="1"/>
  <c r="T212" i="1"/>
  <c r="S212" i="1"/>
  <c r="N212" i="1"/>
  <c r="M212" i="1"/>
  <c r="H212" i="1"/>
  <c r="G212" i="1"/>
  <c r="C181" i="1"/>
  <c r="V180" i="1"/>
  <c r="U180" i="1"/>
  <c r="T180" i="1"/>
  <c r="S180" i="1"/>
  <c r="V179" i="1"/>
  <c r="U179" i="1"/>
  <c r="T179" i="1"/>
  <c r="S179" i="1"/>
  <c r="D95" i="1"/>
  <c r="C93" i="1"/>
  <c r="C92" i="1"/>
  <c r="F501" i="1" l="1"/>
  <c r="F502" i="1"/>
  <c r="F500" i="1"/>
  <c r="C160" i="1"/>
  <c r="C170" i="1"/>
  <c r="S181" i="1"/>
  <c r="T181" i="1"/>
  <c r="U181" i="1"/>
  <c r="V181" i="1"/>
  <c r="C274" i="1"/>
  <c r="P104" i="1" l="1"/>
  <c r="P105" i="1"/>
  <c r="O202" i="1" l="1"/>
  <c r="O200" i="1"/>
  <c r="O199" i="1"/>
  <c r="O203" i="1" l="1"/>
  <c r="C159" i="1"/>
  <c r="C169" i="1"/>
  <c r="C180" i="1"/>
  <c r="C272" i="1" l="1"/>
  <c r="C273" i="1"/>
  <c r="I220" i="1"/>
  <c r="I221" i="1"/>
  <c r="I227" i="1"/>
  <c r="I219" i="1"/>
  <c r="P106" i="1"/>
  <c r="P107" i="1"/>
  <c r="P108" i="1"/>
  <c r="P103" i="1"/>
  <c r="C158" i="1"/>
  <c r="C168" i="1"/>
  <c r="C179" i="1"/>
  <c r="U190" i="1"/>
  <c r="U191" i="1"/>
  <c r="U192" i="1"/>
  <c r="U189" i="1"/>
  <c r="C96" i="1"/>
  <c r="C97" i="1"/>
  <c r="C294" i="1" l="1"/>
  <c r="C295" i="1"/>
  <c r="C296" i="1"/>
  <c r="C293" i="1"/>
  <c r="T368" i="1"/>
  <c r="U369" i="1"/>
  <c r="U370" i="1"/>
  <c r="U371" i="1"/>
  <c r="U368" i="1"/>
  <c r="T369" i="1"/>
  <c r="T370" i="1"/>
  <c r="T371" i="1"/>
  <c r="C372" i="1"/>
  <c r="D372" i="1"/>
  <c r="E372" i="1"/>
  <c r="F372" i="1"/>
  <c r="G372" i="1"/>
  <c r="H372" i="1"/>
  <c r="I372" i="1"/>
  <c r="J372" i="1"/>
  <c r="K372" i="1"/>
  <c r="L372" i="1"/>
  <c r="M372" i="1"/>
  <c r="N372" i="1"/>
  <c r="O372" i="1"/>
  <c r="P372" i="1"/>
  <c r="Q372" i="1"/>
  <c r="R372" i="1"/>
  <c r="S372" i="1"/>
  <c r="B372" i="1"/>
  <c r="D359" i="1"/>
  <c r="E359" i="1"/>
  <c r="F359" i="1"/>
  <c r="G359" i="1"/>
  <c r="H359" i="1"/>
  <c r="I359" i="1"/>
  <c r="J359" i="1"/>
  <c r="K359" i="1"/>
  <c r="L359" i="1"/>
  <c r="M359" i="1"/>
  <c r="N359" i="1"/>
  <c r="O359" i="1"/>
  <c r="P359" i="1"/>
  <c r="Q359" i="1"/>
  <c r="R359" i="1"/>
  <c r="S359" i="1"/>
  <c r="T359" i="1"/>
  <c r="U359" i="1"/>
  <c r="V359" i="1"/>
  <c r="C359"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372" i="1" l="1"/>
  <c r="U372" i="1"/>
</calcChain>
</file>

<file path=xl/sharedStrings.xml><?xml version="1.0" encoding="utf-8"?>
<sst xmlns="http://schemas.openxmlformats.org/spreadsheetml/2006/main" count="1912" uniqueCount="1217">
  <si>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</si>
  <si>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</si>
  <si>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</si>
  <si>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</si>
  <si>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</si>
  <si>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</si>
  <si>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</si>
  <si>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</si>
  <si>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</si>
  <si>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</si>
  <si>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</si>
  <si>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</si>
  <si>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</si>
  <si>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</si>
  <si>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</si>
  <si>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</si>
  <si>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</si>
  <si>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</si>
  <si>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</si>
  <si>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</si>
  <si>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</si>
  <si>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</si>
  <si>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</si>
  <si>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</si>
  <si>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</si>
  <si>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</si>
  <si>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</si>
  <si>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</si>
  <si>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</si>
  <si>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</si>
  <si>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</si>
  <si>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</si>
  <si>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</si>
  <si>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</si>
  <si>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</si>
  <si>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</si>
  <si>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</si>
  <si>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</si>
  <si>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</si>
  <si>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</si>
  <si>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</si>
  <si>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</si>
  <si>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</si>
  <si>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</si>
  <si>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</si>
  <si>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</si>
  <si>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</si>
  <si>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</si>
  <si>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</si>
  <si>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</si>
  <si>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</si>
  <si>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</si>
  <si>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</si>
  <si>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</si>
  <si>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</si>
  <si>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</si>
  <si>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</si>
  <si>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</si>
  <si>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</si>
  <si>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</si>
  <si>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</si>
  <si>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</si>
  <si>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</si>
  <si>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</si>
  <si>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</si>
  <si>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</si>
  <si>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</si>
  <si>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</si>
  <si>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</si>
  <si>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</si>
  <si>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</si>
  <si>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</si>
  <si>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</si>
  <si>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</si>
  <si>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</si>
  <si>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</si>
  <si>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</si>
  <si>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</si>
  <si>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</si>
  <si>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</si>
  <si>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</si>
  <si>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</si>
  <si>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</si>
  <si>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</si>
  <si>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</si>
  <si>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</si>
  <si>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</si>
  <si>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</si>
  <si>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</si>
  <si>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</si>
  <si>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</si>
  <si>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</si>
  <si>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</si>
  <si>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</si>
  <si>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</si>
  <si>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</si>
  <si>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</si>
  <si>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</si>
  <si>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</si>
  <si>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</si>
  <si>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</si>
  <si>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</si>
  <si>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</si>
  <si>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</si>
  <si>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</si>
  <si>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</si>
  <si>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</si>
  <si>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</si>
  <si>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</si>
  <si>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</si>
  <si>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</si>
  <si>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</si>
  <si>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</si>
  <si>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</si>
  <si>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</si>
  <si>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</si>
  <si>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</si>
  <si>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</si>
  <si>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</si>
  <si>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</si>
  <si>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</si>
  <si>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</si>
  <si>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</si>
  <si>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</si>
  <si>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</si>
  <si>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</si>
  <si>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</si>
  <si>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</si>
  <si>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</si>
  <si>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</si>
  <si>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</si>
  <si>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</si>
  <si>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</si>
  <si>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</si>
  <si>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</si>
  <si>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</si>
  <si>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</si>
  <si>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</si>
  <si>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</si>
  <si>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</si>
  <si>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</si>
  <si>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</si>
  <si>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</si>
  <si>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</si>
  <si>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</si>
  <si>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</si>
  <si>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</si>
  <si>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</si>
  <si>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</si>
  <si>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</si>
  <si>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</si>
  <si>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</si>
  <si>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</si>
  <si>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</si>
  <si>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</si>
  <si>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</si>
  <si>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</si>
  <si>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</si>
  <si>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</si>
  <si>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</si>
  <si>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</si>
  <si>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</si>
  <si>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</si>
  <si>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</si>
  <si>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</si>
  <si>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</si>
  <si>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</si>
  <si>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</si>
  <si>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</si>
  <si>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</si>
  <si>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</si>
  <si>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</si>
  <si>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</si>
  <si>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</si>
  <si>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</si>
  <si>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</si>
  <si>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</si>
  <si>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</si>
  <si>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</si>
  <si>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</si>
  <si>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</si>
  <si>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</si>
  <si>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</si>
  <si>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</si>
  <si>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</si>
  <si>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</si>
  <si>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</si>
  <si>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</si>
  <si>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</si>
  <si>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</si>
  <si>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</si>
  <si>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</si>
  <si>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</si>
  <si>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</si>
  <si>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</si>
  <si>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</si>
  <si>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</si>
  <si>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</si>
  <si>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</si>
  <si>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</si>
  <si>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</si>
  <si>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</si>
  <si>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</si>
  <si>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</si>
  <si>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</si>
  <si>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</si>
  <si>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</si>
  <si>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</si>
  <si>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</si>
  <si>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</si>
  <si>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</si>
  <si>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</si>
  <si>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</si>
  <si>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</si>
  <si>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</si>
  <si>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</si>
  <si>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</si>
  <si>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</si>
  <si>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</si>
  <si>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</si>
  <si>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</si>
  <si>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</si>
  <si>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</si>
  <si>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</si>
  <si>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</si>
  <si>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</si>
  <si>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</si>
  <si>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</si>
  <si>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</si>
  <si>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</si>
  <si>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</si>
  <si>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</si>
  <si>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</si>
  <si>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</si>
  <si>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</si>
  <si>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</si>
  <si>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</si>
  <si>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</si>
  <si>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</si>
  <si>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</si>
  <si>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</si>
  <si>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</si>
  <si>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</si>
  <si>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</si>
  <si>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</si>
  <si>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</si>
  <si>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</si>
  <si>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</si>
  <si>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</si>
  <si>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</si>
  <si>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</si>
  <si>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</si>
  <si>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</si>
  <si>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</si>
  <si>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</si>
  <si>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</si>
  <si>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</si>
  <si>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</si>
  <si>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</si>
  <si>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</si>
  <si>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</si>
  <si>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</si>
  <si>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</si>
  <si>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</si>
  <si>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</si>
  <si>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</si>
  <si>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</si>
  <si>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</si>
  <si>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</si>
  <si>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</si>
  <si>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</si>
  <si>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</si>
  <si>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</si>
  <si>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</si>
  <si>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</si>
  <si>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</si>
  <si>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</si>
  <si>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</si>
  <si>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</si>
  <si>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</si>
  <si>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</si>
  <si>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</si>
  <si>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</si>
  <si>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</si>
  <si>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</si>
  <si>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</si>
  <si>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</si>
  <si>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</si>
  <si>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</si>
  <si>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</si>
  <si>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</si>
  <si>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</si>
  <si>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</si>
  <si>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</si>
  <si>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</si>
  <si>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</si>
  <si>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</si>
  <si>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</si>
  <si>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</si>
  <si>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</si>
  <si>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</si>
  <si>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</si>
  <si>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</si>
  <si>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</si>
  <si>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</si>
  <si>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</si>
  <si>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</si>
  <si>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</si>
  <si>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</si>
  <si>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</si>
  <si>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</si>
  <si>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</si>
  <si>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</si>
  <si>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</si>
  <si>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</si>
  <si>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</si>
  <si>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</si>
  <si>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</si>
  <si>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</si>
  <si>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</si>
  <si>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</si>
  <si>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</si>
  <si>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</si>
  <si>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</si>
  <si>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</si>
  <si>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</si>
  <si>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</si>
  <si>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</si>
  <si>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</si>
  <si>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</si>
  <si>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</si>
  <si>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</si>
  <si>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</si>
  <si>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</si>
  <si>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</si>
  <si>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</si>
  <si>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</si>
  <si>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</si>
  <si>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</si>
  <si>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</si>
  <si>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</si>
  <si>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</si>
  <si>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</si>
  <si>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</si>
  <si>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</si>
  <si>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</si>
  <si>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</si>
  <si>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</si>
  <si>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</si>
  <si>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</si>
  <si>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</si>
  <si>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</si>
  <si>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</si>
  <si>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</si>
  <si>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</si>
  <si>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</si>
  <si>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</si>
  <si>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</si>
  <si>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</si>
  <si>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</si>
  <si>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</si>
  <si>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</si>
  <si>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</si>
  <si>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</si>
  <si>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</si>
  <si>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</si>
  <si>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</si>
  <si>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</si>
  <si>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</si>
  <si>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</si>
  <si>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</si>
  <si>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</si>
  <si>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</si>
  <si>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</si>
  <si>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</si>
  <si>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</si>
  <si>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</si>
  <si>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</si>
  <si>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</si>
  <si>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</si>
  <si>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</si>
  <si>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</si>
  <si>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</si>
  <si>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</si>
  <si>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</si>
  <si>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</si>
  <si>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</si>
  <si>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</si>
  <si>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</si>
  <si>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</si>
  <si>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</si>
  <si>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</si>
  <si>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</si>
  <si>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</si>
  <si>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</si>
  <si>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</si>
  <si>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</si>
  <si>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</si>
  <si>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</si>
  <si>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</si>
  <si>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</si>
  <si>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</si>
  <si>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</si>
  <si>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</si>
  <si>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</si>
  <si>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</si>
  <si>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</si>
  <si>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</si>
  <si>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</si>
  <si>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</si>
  <si>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</si>
  <si>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</si>
  <si>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</si>
  <si>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</si>
  <si>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</si>
  <si>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</si>
  <si>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</si>
  <si>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</si>
  <si>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</si>
  <si>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</si>
  <si>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</si>
  <si>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</si>
  <si>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</si>
  <si>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</si>
  <si>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</si>
  <si>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</si>
  <si>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</si>
  <si>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</si>
  <si>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</si>
  <si>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</si>
  <si>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</si>
  <si>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</si>
  <si>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</si>
  <si>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</si>
  <si>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</si>
  <si>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</si>
  <si>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</si>
  <si>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</si>
  <si>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</si>
  <si>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</si>
  <si>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</si>
  <si>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</si>
  <si>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</si>
  <si>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</si>
  <si>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</si>
  <si>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</si>
  <si>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</si>
  <si>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</si>
  <si>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</si>
  <si>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</si>
  <si>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</si>
  <si>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</si>
  <si>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</si>
  <si>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</si>
  <si>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</si>
  <si>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</si>
  <si>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</si>
  <si>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</si>
  <si>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</si>
  <si>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</si>
  <si>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</si>
  <si>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</si>
  <si>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</si>
  <si>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</si>
  <si>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</si>
  <si>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</si>
  <si>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</si>
  <si>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</si>
  <si>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</si>
  <si>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</si>
  <si>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</si>
  <si>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</si>
  <si>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</si>
  <si>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</si>
  <si>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</si>
  <si>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</si>
  <si>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</si>
  <si>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</si>
  <si>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</si>
  <si>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</si>
  <si>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</si>
  <si>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</si>
  <si>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</si>
  <si>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</si>
  <si>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</si>
  <si>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</si>
  <si>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</si>
  <si>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</si>
  <si>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</si>
  <si>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</si>
  <si>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</si>
  <si>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</si>
  <si>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</si>
  <si>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</si>
  <si>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</si>
  <si>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</si>
  <si>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</si>
  <si>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</si>
  <si>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</si>
  <si>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</si>
  <si>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</si>
  <si>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</si>
  <si>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</si>
  <si>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</si>
  <si>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</si>
  <si>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</si>
  <si>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</si>
  <si>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</si>
  <si>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</si>
  <si>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</si>
  <si>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</si>
  <si>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</si>
  <si>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</si>
  <si>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</si>
  <si>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</si>
  <si>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</si>
  <si>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</si>
  <si>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</si>
  <si>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</si>
  <si>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</si>
  <si>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</si>
  <si>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</si>
  <si>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</si>
  <si>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</si>
  <si>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</si>
  <si>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</si>
  <si>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</si>
  <si>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</si>
  <si>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</si>
  <si>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</si>
  <si>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</si>
  <si>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</si>
  <si>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</si>
  <si>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</si>
  <si>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</si>
  <si>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</si>
  <si>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</si>
  <si>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</si>
  <si>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</si>
  <si>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</si>
  <si>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</si>
  <si>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</si>
  <si>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</si>
  <si>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</si>
  <si>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</si>
  <si>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</si>
  <si>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</si>
  <si>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</si>
  <si>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</si>
  <si>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</si>
  <si>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</si>
  <si>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</si>
  <si>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</si>
  <si>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</si>
  <si>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</si>
  <si>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</si>
  <si>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</si>
  <si>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</si>
  <si>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</si>
  <si>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</si>
  <si>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</si>
  <si>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</si>
  <si>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</si>
  <si>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</si>
  <si>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</si>
  <si>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</si>
  <si>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</si>
  <si>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</si>
  <si>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</si>
  <si>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</si>
  <si>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</si>
  <si>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</si>
  <si>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</si>
  <si>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</si>
  <si>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</si>
  <si>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</si>
  <si>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</si>
  <si>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</si>
  <si>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</si>
  <si>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</si>
  <si>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</si>
  <si>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</si>
  <si>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</si>
  <si>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</si>
  <si>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</si>
  <si>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</si>
  <si>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</si>
  <si>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</si>
  <si>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</si>
  <si>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</si>
  <si>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</si>
  <si>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</si>
  <si>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</si>
  <si>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</si>
  <si>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</si>
  <si>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</si>
  <si>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</si>
  <si>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</si>
  <si>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</si>
  <si>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</si>
  <si>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</si>
  <si>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</si>
  <si>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</si>
  <si>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</si>
  <si>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</si>
  <si>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</si>
  <si>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</si>
  <si>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</si>
  <si>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</si>
  <si>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</si>
  <si>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</si>
  <si>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</si>
  <si>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</si>
  <si>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</si>
  <si>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</si>
  <si>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</si>
  <si>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</si>
  <si>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</si>
  <si>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</si>
  <si>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</si>
  <si>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</si>
  <si>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</si>
  <si>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</si>
  <si>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</si>
  <si>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</si>
  <si>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</si>
  <si>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</si>
  <si>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</si>
  <si>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</si>
  <si>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</si>
  <si>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</si>
  <si>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</si>
  <si>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</si>
  <si>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</si>
  <si>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</si>
  <si>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</si>
  <si>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</si>
  <si>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</si>
  <si>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</si>
  <si>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</si>
  <si>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</si>
  <si>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</si>
  <si>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</si>
  <si>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</si>
  <si>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</si>
  <si>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</si>
  <si>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</si>
  <si>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</si>
  <si>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</si>
  <si>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</si>
  <si>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</si>
  <si>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</si>
  <si>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</si>
  <si>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</si>
  <si>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</si>
  <si>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</si>
  <si>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</si>
  <si>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</si>
  <si>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</si>
  <si>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</si>
  <si>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</si>
  <si>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</si>
  <si>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</si>
  <si>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</si>
  <si>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</si>
  <si>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</si>
  <si>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</si>
  <si>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</si>
  <si>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</si>
  <si>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</si>
  <si>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</si>
  <si>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</si>
  <si>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</si>
  <si>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</si>
  <si>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</si>
  <si>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</si>
  <si>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</si>
  <si>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</si>
  <si>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</si>
  <si>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</si>
  <si>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</si>
  <si>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</si>
  <si>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</si>
  <si>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</si>
  <si>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</si>
  <si>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</si>
  <si>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</si>
  <si>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</si>
  <si>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</si>
  <si>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</si>
  <si>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</si>
  <si>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</si>
  <si>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</si>
  <si>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</si>
  <si>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</si>
  <si>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</si>
  <si>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</si>
  <si>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</si>
  <si>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</si>
  <si>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</si>
  <si>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</si>
  <si>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</si>
  <si>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</si>
  <si>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</si>
  <si>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</si>
  <si>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</si>
  <si>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</si>
  <si>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</si>
  <si>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</si>
  <si>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</si>
  <si>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</si>
  <si>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</si>
  <si>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</si>
  <si>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</si>
  <si>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</si>
  <si>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</si>
  <si>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</si>
  <si>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</si>
  <si>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</si>
  <si>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</si>
  <si>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</si>
  <si>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</si>
  <si>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</si>
  <si>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</si>
  <si>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</si>
  <si>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</si>
  <si>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</si>
  <si>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</si>
  <si>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</si>
  <si>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</si>
  <si>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</si>
  <si>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</si>
  <si>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</si>
  <si>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</si>
  <si>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</si>
  <si>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</si>
  <si>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</si>
  <si>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</si>
  <si>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</si>
  <si>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</si>
  <si>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</si>
  <si>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</si>
  <si>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</si>
  <si>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</si>
  <si>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</si>
  <si>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</si>
  <si>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</si>
  <si>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</si>
  <si>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</si>
  <si>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</si>
  <si>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</si>
  <si>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</si>
  <si>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</si>
  <si>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</si>
  <si>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</si>
  <si>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</si>
  <si>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</si>
  <si>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</si>
  <si>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</si>
  <si>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</si>
  <si>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</si>
  <si>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</si>
  <si>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</si>
  <si>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</si>
  <si>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</si>
  <si>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</si>
  <si>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</si>
  <si>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</si>
  <si>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</si>
  <si>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</si>
  <si>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</si>
  <si>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</si>
  <si>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</si>
  <si>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</si>
  <si>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</si>
  <si>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</si>
  <si>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</si>
  <si>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</si>
  <si>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</si>
  <si>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</si>
  <si>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</si>
  <si>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</si>
  <si>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</si>
  <si>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</si>
  <si>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</si>
  <si>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</si>
  <si>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</si>
  <si>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</si>
  <si>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</si>
  <si>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</si>
  <si>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</si>
  <si>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</si>
  <si>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</si>
  <si>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</si>
  <si>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</si>
  <si>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</si>
  <si>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</si>
  <si>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</si>
  <si>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</si>
  <si>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</si>
  <si>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</si>
  <si>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</si>
  <si>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</si>
  <si>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</si>
  <si>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</si>
  <si>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</si>
  <si>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</si>
  <si>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</si>
  <si>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</si>
  <si>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</si>
  <si>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</si>
  <si>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</si>
  <si>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</si>
  <si>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</si>
  <si>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</si>
  <si>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</si>
  <si>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</si>
  <si>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</si>
  <si>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</si>
  <si>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</si>
  <si>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</si>
  <si>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</si>
  <si>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</si>
  <si>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</si>
  <si>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</si>
  <si>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</si>
  <si>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</si>
  <si>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</si>
  <si>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</si>
  <si>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</si>
  <si>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</si>
  <si>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</si>
  <si>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</si>
  <si>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</si>
  <si>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</si>
  <si>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</si>
  <si>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</si>
  <si>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</si>
  <si>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</si>
  <si>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</si>
  <si>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</si>
  <si>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</si>
  <si>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</si>
  <si>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</si>
  <si>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</si>
  <si>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</si>
  <si>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</si>
  <si>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</si>
  <si>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</si>
  <si>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</si>
  <si>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</si>
  <si>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</si>
  <si>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</si>
  <si>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</si>
  <si>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</si>
  <si>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</si>
  <si>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</si>
  <si>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</si>
  <si>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</si>
  <si>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</si>
  <si>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</si>
  <si>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</si>
  <si>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</si>
  <si>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</si>
  <si>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</si>
  <si>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</si>
  <si>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</si>
  <si>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</si>
  <si>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</si>
  <si>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</si>
  <si>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</si>
  <si>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</si>
  <si>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</si>
  <si>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</si>
  <si>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</si>
  <si>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</si>
  <si>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</si>
  <si>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</si>
  <si>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</si>
  <si>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</si>
  <si>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</si>
  <si>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</si>
  <si>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</si>
  <si>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</si>
  <si>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</si>
  <si>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</si>
  <si>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</si>
  <si>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</si>
  <si>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</si>
  <si>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</si>
  <si>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</si>
  <si>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</si>
  <si>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</si>
  <si>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</si>
  <si>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</si>
  <si>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</si>
  <si>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</si>
  <si>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</si>
  <si>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</si>
  <si>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</si>
  <si>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</si>
  <si>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</si>
  <si>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</si>
  <si>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</si>
  <si>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</si>
  <si>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</si>
  <si>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</si>
  <si>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</si>
  <si>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</si>
  <si>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</si>
  <si>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</si>
  <si>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</si>
  <si>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</si>
  <si>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</si>
  <si>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</si>
  <si>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</si>
  <si>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</si>
  <si>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</si>
  <si>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</si>
  <si>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</si>
  <si>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</si>
  <si>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</si>
  <si>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</si>
  <si>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</si>
  <si>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</si>
  <si>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</si>
  <si>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</si>
  <si>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</si>
  <si>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</si>
  <si>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</si>
  <si>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</si>
  <si>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</si>
  <si>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</si>
  <si>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</si>
  <si>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</si>
  <si>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</si>
  <si>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</si>
  <si>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</si>
  <si>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</si>
  <si>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</si>
  <si>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</si>
  <si>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</si>
  <si>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</si>
  <si>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</si>
  <si>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</si>
  <si>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</si>
  <si>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</si>
  <si>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</si>
  <si>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</si>
  <si>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</si>
  <si>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</si>
  <si>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</si>
  <si>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</si>
  <si>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</si>
  <si>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</si>
  <si>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</si>
  <si>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</si>
  <si>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</si>
  <si>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</si>
  <si>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</si>
  <si>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</si>
  <si>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</si>
  <si>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</si>
  <si>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</si>
  <si>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</si>
  <si>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</si>
  <si>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</si>
  <si>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</si>
  <si>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</si>
  <si>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</si>
  <si>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</si>
  <si>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</si>
  <si>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</si>
  <si>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</si>
  <si>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</si>
  <si>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</si>
  <si>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</si>
  <si>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</si>
  <si>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</si>
  <si>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</si>
  <si>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</si>
  <si>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</si>
  <si>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</si>
  <si>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</si>
  <si>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</si>
  <si>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</si>
  <si>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</si>
  <si>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</si>
  <si>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</si>
  <si>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</si>
  <si>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</si>
  <si>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</si>
  <si>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</si>
  <si>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</si>
  <si>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</si>
  <si>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</si>
  <si>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</si>
  <si>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</si>
  <si>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</si>
  <si>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</si>
  <si>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</si>
  <si>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</si>
  <si>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</si>
  <si>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</si>
  <si>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</si>
  <si>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</si>
  <si>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</si>
  <si>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</si>
  <si>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</si>
  <si>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</si>
  <si>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</si>
  <si>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</si>
  <si>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</si>
  <si>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</si>
  <si>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</si>
  <si>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</si>
  <si>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</si>
  <si>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</si>
  <si>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</si>
  <si>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</si>
  <si>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</si>
  <si>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</si>
  <si>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</si>
  <si>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</si>
  <si>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</si>
  <si>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</si>
  <si>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</si>
  <si>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</si>
  <si>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</si>
  <si>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</si>
  <si>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</si>
  <si>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</si>
  <si>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</si>
  <si>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</si>
  <si>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</si>
  <si>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</si>
  <si>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</si>
  <si>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</si>
  <si>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</si>
  <si>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</si>
  <si>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</si>
  <si>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</si>
  <si>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</si>
  <si>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</si>
  <si>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</si>
  <si>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</si>
  <si>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</si>
  <si>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</si>
  <si>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</si>
  <si>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</si>
  <si>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</si>
  <si>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</si>
  <si>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</si>
  <si>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</si>
  <si>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</si>
  <si>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</si>
  <si>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</si>
  <si>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</si>
  <si>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</si>
  <si>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</si>
  <si>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</si>
  <si>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</si>
  <si>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</si>
  <si>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</si>
  <si>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</si>
  <si>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</si>
  <si>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</si>
  <si>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</si>
  <si>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</si>
  <si>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</si>
  <si>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</si>
  <si>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</si>
  <si>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</si>
  <si>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</si>
  <si>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</si>
  <si>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</si>
  <si>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</si>
  <si>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</si>
  <si>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</si>
  <si>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</si>
  <si>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</si>
  <si>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</si>
  <si>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</si>
  <si>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</si>
  <si>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</si>
  <si>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</si>
  <si>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</si>
  <si>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</si>
  <si>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</si>
  <si>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</si>
  <si>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</si>
  <si>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</si>
  <si>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</si>
  <si>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</si>
  <si>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</si>
  <si>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</si>
  <si>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</si>
  <si>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</si>
  <si>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</si>
  <si>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</si>
  <si>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</si>
  <si>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</si>
  <si>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Expoziție „Toamna de aur”</t>
  </si>
  <si>
    <t>Mă-nchin în față, iubite învățător!</t>
  </si>
  <si>
    <t>Spectacol „Mama este soarele”. Teatrul de păpuși Ion Creangă.</t>
  </si>
  <si>
    <t>Matineu dedicat sărbătorilor de iarnă.</t>
  </si>
  <si>
    <t>Tradiții și obiceiuri românești de Crăciun, festival ediția a III-a</t>
  </si>
  <si>
    <t>Excursie „Centrul de Sănătate Prietenos Tinerilor</t>
  </si>
  <si>
    <t>Excursie la serviciul 112</t>
  </si>
  <si>
    <t>Act de caritate pentru familii vulnerabile</t>
  </si>
  <si>
    <t>Movie Bight cu genericul „De Crăciun nu stăm acasă”</t>
  </si>
  <si>
    <t>Excursie Muzeul USM</t>
  </si>
  <si>
    <t>Excursie la tipografia „Edit Tipar SRL”</t>
  </si>
  <si>
    <t>Întâlnire cu medicul ginecolog Ina Tocarciuc</t>
  </si>
  <si>
    <t>Excursie la fabrica de jucării</t>
  </si>
  <si>
    <t>Grogore Vieru- Poet Nemuritor</t>
  </si>
  <si>
    <t>Eminesciana -2020</t>
  </si>
  <si>
    <t>Act de caritate pentru azil de animale</t>
  </si>
  <si>
    <t>Excursie la Parlament</t>
  </si>
  <si>
    <t>Întîlnirea fetelor cl.8-12 cu reprezentanții Centrului Amigos și Always</t>
  </si>
  <si>
    <t>Maraton de filme</t>
  </si>
  <si>
    <t>Cercul de artă plastică „Micile talente”</t>
  </si>
  <si>
    <t>Cercul sportiv „Taekwondo”</t>
  </si>
  <si>
    <t>Cercul sportiv de fotbal</t>
  </si>
  <si>
    <t>V-VIII</t>
  </si>
  <si>
    <t>CHIȘINĂU</t>
  </si>
  <si>
    <t>IP Liceul „Columna”</t>
  </si>
  <si>
    <t>Liceu</t>
  </si>
  <si>
    <t>fondator unic</t>
  </si>
  <si>
    <t>română</t>
  </si>
  <si>
    <t>(+373) 22 74 28 52</t>
  </si>
  <si>
    <t>str. Alba Iulia 5/2</t>
  </si>
  <si>
    <t>info@columna.org.md</t>
  </si>
  <si>
    <t>www.columna.org.md</t>
  </si>
  <si>
    <t>paznic-măturător</t>
  </si>
  <si>
    <t>bucătar</t>
  </si>
  <si>
    <t>bucătar auxiliar</t>
  </si>
  <si>
    <t>bufetier</t>
  </si>
  <si>
    <t>îngrijitor de spații</t>
  </si>
  <si>
    <t>contabil</t>
  </si>
  <si>
    <t>serviciu cadre și secretariat</t>
  </si>
  <si>
    <t>consilier</t>
  </si>
  <si>
    <t>medic</t>
  </si>
  <si>
    <t>lăcătuș</t>
  </si>
  <si>
    <t>specialist responsabil de sistemul control-acces</t>
  </si>
  <si>
    <t>Pe parcursul ultimilor 3 ani nu a fost înregistrat nici un caz de abandon școlar.</t>
  </si>
  <si>
    <t>Numărul absențelor nemotivate este în descreștere.</t>
  </si>
  <si>
    <t xml:space="preserve">3 cadre - concediu de maternitate;
2 cadre didactice - cerere proprie.
</t>
  </si>
  <si>
    <t>TOTAL</t>
  </si>
  <si>
    <t>Instituția nu are plan de școlarizare.</t>
  </si>
  <si>
    <t>Ponderea personalului calificat și cu grad didactic urmează o ușoară tendinţă descendentă în ultimii trei ani (cca 10%), datorită creșterii numărului de angajați și plecării în concediu de maternitate a cadrelor didactice cu grad didactic, acestea fiind înlocuite preponderent de tineri specialiști.</t>
  </si>
  <si>
    <t>Numărul elevilor de la treapta primară în ultimii 3 ani a crescut cu cca 23%.</t>
  </si>
  <si>
    <t>Numărul elevilor de la treapta gimnazială în ultimii 3 ani a crescut cu cca 34%.</t>
  </si>
  <si>
    <t>Numărul elevilor de la treapta gimnazială în ultimii 3 ani a crescut cu cca 49%.</t>
  </si>
  <si>
    <t>III</t>
  </si>
  <si>
    <t>Toți elevii sunt cu situația școlară încheiată, respectiv % reușitei reprezintă 100%, iar % calității pe instituție reprezintă 66,4%.
Ambele valori sunt în creștere față de anul precedent.</t>
  </si>
  <si>
    <t>Liceul „Columna” analizează atent rezultatele școlare ale elevilor. Doar că accentul nu este plasat pe note. Analizele se fac pe gradul de realizare a competențelor curriculare. În cazul în care testele aplicate elevilor atestă o slabă performare a unei competențe curriculare la o anumită disciplină, Centrul de Evaluare Instituțională proiectează un program de recuperare și monitorizează activitate cadrului didactic în vederea performării competenței respective. Pregătirea profesională adecvată a cadrelor didactice, permite realizarea acestor obiective.</t>
  </si>
  <si>
    <t>Toți elevii au finisat studiile gimnaziale, primind Certificate.</t>
  </si>
  <si>
    <t>Limba engleză (audiere, conversații)</t>
  </si>
  <si>
    <t>Caligrafie</t>
  </si>
  <si>
    <t>Computer</t>
  </si>
  <si>
    <t>Matematică distractică</t>
  </si>
  <si>
    <t>Limba română distractivă</t>
  </si>
  <si>
    <t>Limba străină II (franceză/ germană)</t>
  </si>
  <si>
    <t>Meditații</t>
  </si>
  <si>
    <t>conform contractului</t>
  </si>
  <si>
    <t>Instituția nu are localități arondate</t>
  </si>
  <si>
    <t>Centrul Educațional ProDidactica; 
Academia de Inovare și Schimbare prin Educație</t>
  </si>
  <si>
    <t>1.1.1, 1.1.2, 1.1.3, 1.1.4, 1.1.5, 1.1.6, 1.3.2</t>
  </si>
  <si>
    <t xml:space="preserve">1.2.1, 1.2.2, 1.3.1, </t>
  </si>
  <si>
    <t>1.1.7, 1.1.9, 1.1.10, 1.1.11,  1.1.12</t>
  </si>
  <si>
    <t>1.1.8, 1.2.3, 1.2.4, 1.3.3,</t>
  </si>
  <si>
    <t>1.1.13, 1.1.14, 1.2.5, 1.2.6, 1.3.4,  1.3.6</t>
  </si>
  <si>
    <t>1.2.7, 1.2.8, 1.3.5</t>
  </si>
  <si>
    <t>2.1.2, 2.2.2, 2.2.3, 2.3.1, 2.3.3</t>
  </si>
  <si>
    <t>2.1.1, 2.1.3, 2.2.4, 2.3.2</t>
  </si>
  <si>
    <t>2.2.1, 2.2.5</t>
  </si>
  <si>
    <t>2.1.4, 2.2.8, 2.3.4, 2.3.5, 2.3.6, 2.3.7,</t>
  </si>
  <si>
    <t>2.1.6</t>
  </si>
  <si>
    <t>2.1.5, 2.2.6, 2.2.9</t>
  </si>
  <si>
    <t>2.2.7</t>
  </si>
  <si>
    <t>2.1.7, 2.1.8, 2.1.10, 2.2.11, 2.2.12, 2.3.8, 2.3.9, 2.3.11</t>
  </si>
  <si>
    <t>2.1.9, 2.2.10, 2.2.13, 2.3.10</t>
  </si>
  <si>
    <t>3.1.14, 3.1.15</t>
  </si>
  <si>
    <t>3.2.1, 3.2.2, 3.2.3, 3.3.1, 3.3.3, 3.3.4</t>
  </si>
  <si>
    <t>3.1.1, 3.1.2, 3.1.3, 3.1.4, 3.1.5, 3.3.2</t>
  </si>
  <si>
    <t>3.2.4, 3.2.5, 3.2.6, 3.3.5, 3.3.7,</t>
  </si>
  <si>
    <t>3.1.11, 3.1.12, 3.3.6, 3.3.8</t>
  </si>
  <si>
    <t>3.1.13, 3.2.8, 3.2.9, 3.2.10, 3.3.9, 3.3.10</t>
  </si>
  <si>
    <t>3.1.6-3.1.9: institutia nu are plan de scolarizare</t>
  </si>
  <si>
    <t>4.1.1, 4.1.2, 4.1.3, 4.1.4, 4.1.5 , 4.2.1, 4.2.2, 4.3.1</t>
  </si>
  <si>
    <t>4.3.2</t>
  </si>
  <si>
    <t>4.1.6, 4.1.7, 4.1.8, 4.1.9, 4.2.3, 4.2.4, 4.2.5, 4.3.3,  4.3.4,  4.3.5</t>
  </si>
  <si>
    <t>4.2.6</t>
  </si>
  <si>
    <t>4.1.10, 4.1.11, 4.2.7, 4.2.8, 4.2.10, 4.2.11, 4.2.12</t>
  </si>
  <si>
    <t>4.3.6, 4.3.7</t>
  </si>
  <si>
    <t>4.2.9</t>
  </si>
  <si>
    <t>5.1.1, 5.1.2, 5.1.3, 5.1.4, 5.1.5</t>
  </si>
  <si>
    <t>5.1.6</t>
  </si>
  <si>
    <t>5.1.8, 5.1.9</t>
  </si>
  <si>
    <t>5.1.7</t>
  </si>
  <si>
    <t>5.1.10, 5.1.11, 5.1.12, 5.1.14</t>
  </si>
  <si>
    <t>5.1.13</t>
  </si>
  <si>
    <t xml:space="preserve">Baza materială pentru desfășurarea procesului instructiv este în continuă completare și modernizare (calculatoare, table interactive, clase dotate, teren de fotbal etc.).                    </t>
  </si>
  <si>
    <t xml:space="preserve">Formarea inițială/ continuă a cadrului didactic nu în fiecare caz corespunde posibilităților tehnice de realizare a procesului instructiv oferit de instituție.      </t>
  </si>
  <si>
    <t xml:space="preserve">Identificarea unor noi ocazii de formare profesională a cadrelor didactice din instituție, în concordanță cu dotările oferite.            </t>
  </si>
  <si>
    <t>Riscul ca rezistența/ conservatorismul cadrului didactic să diminueze mult din efortul instituției; efortul instituției de a facilita aplicarea schimbărilor tehnologice prin completarea colectivului didactic cu tineri specialiști poate să nu aducă rezultatul scontat din cauza pregătirii pur academice a acestora.</t>
  </si>
  <si>
    <t>1) Un interes relativ înalt al părinților în succesul școlar al elevului.                                                   2) Existența unei experiențe bogate în valorificarea doleanțelor solicitanților de servicii educaționale (părinți/ elevi): curriculum opțional, cercuri pe interese.</t>
  </si>
  <si>
    <t>1) Puțini indicatori relevanti care să reflcte progresul elevului pe parcursul ciclului de școlarizare (nu doar nota, chiar dacă este cu sutimi și în ciclul gimnazial).                                         2) Limitele cadrului normativ în implementarea ofertei curriculare la decizia instituției.</t>
  </si>
  <si>
    <t>1) Oferirea unui feed-back relevant/ explicit pentru părinte ref. Progresul școlar al copilului.         2) Promovarea și obținerea accpetului instanțelor ierarhice superioare pentru aprobarea ofertei opționale a instituției.</t>
  </si>
  <si>
    <t xml:space="preserve">1) În cazul în care părintele se raportează doar la notă (tradițional pentru mediul educațional din Republica Moldova), acesta poate să nu reușească să descifreze progresul, de la o clasă la altă, al copilului. Ca urmare, efortul colectivului didactic nu va fi descifrat la justa valoare, fapt ce poate încuraja decizia de a opta pentru o instituție ce „garantează” note mari.                                                           2) Riscul ca oferta opționala a instituției să nu fie aprobată în totalitate de instanțele ierarhice; ca urmare, așteptările solicitanților de servicii educaționale (părinți/ elevi) nu vor fi realizate. </t>
  </si>
  <si>
    <t>Existența unei echipe manageriale experimentate, capabile să proiecteze și să implementeze la nivel de instituție practice educaționale având ca scop asigurarea calității și performanței rezultatului școlar al elevului</t>
  </si>
  <si>
    <t>Aprecierile externe despre calitatea rezultatului școlar al elevilor (din partea instanțelor ierarhice superioare, părinților) se fac având la baza un număr limitat de criterii (discutabili ca pertinență): rezultatele la BAC, note curente de 8 (cel puțin) și rezultate la olimpiadele școlare.</t>
  </si>
  <si>
    <t>Promovarea prin diferite căi a politicii instituției de focalizare pe realizarea competențelor curriculare în analiza calității rezultatului școlar al elevului (seminare, adunări tematice cu părinții/ elevii, mese rotunde, articole etc.).</t>
  </si>
  <si>
    <t>Efortul instituției să fie insuficient față de presiunea externă din sistem și societate: note cât mai mari, rezultate obținute prin trișare/ plagiere etc.</t>
  </si>
  <si>
    <t>1. Amenajarea (le demisolul instituției) vestiarelor individuale pentru fiecare elev.
2. Punerea în funcțiune a intrării principale a instituției.
3. Amenajarea a două băi pentru fete și băieți.
4. Deschiderea unei săli specializate pentru Educație tehnologică, Educație plastică și Dezvoltare personală.</t>
  </si>
  <si>
    <t xml:space="preserve">1. Asigurarea asistenţei manageriale şi de specialitate pentru cadrele didactice din instituție în vederea implementării curriculumului modernizat şi a tuturor procedurilor operaționale.
2. Stimularea cadrelor didactice pentru parcurgerea unor programe de abilitare în utilizarea lucrului diferenţiat și digitalizarea procesului educațional.
3. Îmbunătățirea asistenţei manageriale şi de specialitate pentru cadrele didactice din şcoală în vederea asigurării finalităţilor educaţionale.
4. Achiziţionarea de noi materiale didactice şi mijloace de învăţământ.
5. Identificarea resurselor financiare pentru extinderea spațiilor de învățare, precum și a suprafeței sălii de mese.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</si>
</sst>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9"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sz val="12"/>
      <color theme="6" tint="-0.499984740745262"/>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cellStyleXfs>
  <cellXfs count="127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9" fontId="48" fillId="10" borderId="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44" xfId="0" applyNumberFormat="1" applyFont="1" applyFill="1" applyBorder="1" applyAlignment="1" applyProtection="1">
      <alignment horizontal="center"/>
    </xf>
    <xf numFmtId="165" fontId="51" fillId="10" borderId="20"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32"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2" fontId="51" fillId="10" borderId="20"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0" fontId="0" fillId="0" borderId="0" xfId="0"/>
    <xf numFmtId="1" fontId="51" fillId="10" borderId="29" xfId="0" applyNumberFormat="1" applyFont="1" applyFill="1" applyBorder="1" applyAlignment="1">
      <alignment horizontal="center" vertical="center"/>
    </xf>
    <xf numFmtId="165" fontId="51" fillId="10" borderId="39" xfId="3" applyNumberFormat="1" applyFont="1" applyFill="1" applyBorder="1" applyAlignment="1">
      <alignment horizontal="center" vertical="top"/>
    </xf>
    <xf numFmtId="165" fontId="51" fillId="10" borderId="40" xfId="3" applyNumberFormat="1" applyFont="1" applyFill="1" applyBorder="1" applyAlignment="1">
      <alignment horizontal="center" vertical="top"/>
    </xf>
    <xf numFmtId="1" fontId="51" fillId="10" borderId="38" xfId="0" applyNumberFormat="1" applyFont="1" applyFill="1" applyBorder="1" applyAlignment="1">
      <alignment horizontal="center" vertical="top" wrapText="1"/>
    </xf>
    <xf numFmtId="1" fontId="51" fillId="10" borderId="39" xfId="0" applyNumberFormat="1" applyFont="1" applyFill="1" applyBorder="1" applyAlignment="1">
      <alignment horizontal="center" vertical="top"/>
    </xf>
    <xf numFmtId="1" fontId="51" fillId="10" borderId="40" xfId="0" applyNumberFormat="1" applyFont="1" applyFill="1" applyBorder="1" applyAlignment="1">
      <alignment horizontal="center" vertical="top"/>
    </xf>
    <xf numFmtId="1" fontId="51" fillId="10" borderId="38" xfId="0" applyNumberFormat="1" applyFont="1" applyFill="1" applyBorder="1" applyAlignment="1">
      <alignment horizontal="center" vertical="top"/>
    </xf>
    <xf numFmtId="1" fontId="51" fillId="10" borderId="24" xfId="0" applyNumberFormat="1" applyFont="1" applyFill="1" applyBorder="1" applyAlignment="1">
      <alignment horizontal="center" vertical="top"/>
    </xf>
    <xf numFmtId="2" fontId="51" fillId="10" borderId="38" xfId="0" applyNumberFormat="1" applyFont="1" applyFill="1" applyBorder="1" applyAlignment="1">
      <alignment horizontal="center" vertical="center"/>
    </xf>
    <xf numFmtId="1" fontId="51" fillId="10" borderId="30" xfId="0" applyNumberFormat="1" applyFont="1" applyFill="1" applyBorder="1" applyAlignment="1">
      <alignment horizontal="center" vertical="center"/>
    </xf>
    <xf numFmtId="1" fontId="88" fillId="10" borderId="72" xfId="0" applyNumberFormat="1" applyFont="1" applyFill="1" applyBorder="1" applyAlignment="1">
      <alignment horizontal="center"/>
    </xf>
    <xf numFmtId="1" fontId="88" fillId="10" borderId="15" xfId="0" applyNumberFormat="1" applyFont="1" applyFill="1" applyBorder="1" applyAlignment="1">
      <alignment horizontal="center"/>
    </xf>
    <xf numFmtId="1" fontId="88" fillId="10" borderId="37" xfId="0" applyNumberFormat="1" applyFont="1" applyFill="1" applyBorder="1" applyAlignment="1">
      <alignment horizontal="center"/>
    </xf>
    <xf numFmtId="0" fontId="48" fillId="10" borderId="4" xfId="0" applyNumberFormat="1" applyFont="1" applyFill="1" applyBorder="1" applyAlignment="1">
      <alignment horizontal="center" vertical="top" wrapText="1"/>
    </xf>
    <xf numFmtId="0" fontId="48" fillId="10" borderId="19" xfId="0" applyNumberFormat="1" applyFont="1" applyFill="1" applyBorder="1" applyAlignment="1">
      <alignment vertical="top" wrapText="1"/>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4"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60" fillId="9" borderId="0" xfId="0" applyFont="1" applyFill="1" applyBorder="1" applyAlignment="1">
      <alignment horizontal="center"/>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0" fillId="0" borderId="33"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42"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2" fontId="51" fillId="10" borderId="20" xfId="0" applyNumberFormat="1"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40" xfId="0" applyFont="1" applyBorder="1" applyAlignment="1">
      <alignment horizontal="center" vertical="center"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1" xfId="0" applyFont="1" applyBorder="1" applyAlignment="1">
      <alignment horizontal="center" vertical="center" wrapText="1"/>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0" fontId="50" fillId="0" borderId="29"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10" xfId="0" applyFont="1" applyBorder="1" applyAlignment="1">
      <alignment horizontal="center" vertical="center" wrapText="1"/>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0" fillId="0" borderId="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44" xfId="0" applyFont="1" applyBorder="1" applyAlignment="1">
      <alignment horizontal="center" vertical="center"/>
    </xf>
    <xf numFmtId="0" fontId="50" fillId="0" borderId="66"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56" fillId="0" borderId="6" xfId="0" applyFont="1" applyBorder="1" applyAlignment="1">
      <alignment horizontal="center"/>
    </xf>
    <xf numFmtId="2" fontId="51" fillId="10" borderId="2" xfId="0" applyNumberFormat="1" applyFont="1" applyFill="1" applyBorder="1" applyAlignment="1">
      <alignment horizontal="center" vertical="center"/>
    </xf>
    <xf numFmtId="0" fontId="51" fillId="11" borderId="42"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0" xfId="0" applyNumberFormat="1" applyFont="1" applyFill="1" applyBorder="1" applyAlignment="1">
      <alignment horizontal="left" vertical="top"/>
    </xf>
    <xf numFmtId="49" fontId="51" fillId="11" borderId="31" xfId="0" applyNumberFormat="1" applyFont="1" applyFill="1" applyBorder="1" applyAlignment="1">
      <alignment horizontal="left" vertical="top"/>
    </xf>
    <xf numFmtId="49" fontId="51" fillId="11" borderId="32" xfId="0" applyNumberFormat="1" applyFont="1" applyFill="1" applyBorder="1" applyAlignment="1">
      <alignment horizontal="left" vertical="top"/>
    </xf>
    <xf numFmtId="2" fontId="51" fillId="11" borderId="18" xfId="0" applyNumberFormat="1" applyFont="1" applyFill="1" applyBorder="1" applyAlignment="1">
      <alignment horizontal="left" vertical="center" wrapText="1"/>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1" borderId="18"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48" fillId="11" borderId="68" xfId="0" applyNumberFormat="1" applyFont="1" applyFill="1" applyBorder="1" applyAlignment="1">
      <alignment horizontal="left" vertical="top" wrapText="1"/>
    </xf>
    <xf numFmtId="0" fontId="48" fillId="11" borderId="69" xfId="0" applyNumberFormat="1" applyFont="1" applyFill="1" applyBorder="1" applyAlignment="1">
      <alignment horizontal="left" vertical="top" wrapText="1"/>
    </xf>
    <xf numFmtId="0" fontId="48" fillId="11" borderId="67" xfId="0" applyNumberFormat="1" applyFont="1" applyFill="1" applyBorder="1" applyAlignment="1">
      <alignment horizontal="left" vertical="top" wrapText="1"/>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51" fillId="11" borderId="18" xfId="0" applyFont="1" applyFill="1" applyBorder="1" applyAlignment="1">
      <alignment horizontal="left"/>
    </xf>
    <xf numFmtId="0" fontId="51" fillId="11" borderId="2" xfId="0" applyFont="1" applyFill="1" applyBorder="1" applyAlignment="1">
      <alignment horizontal="left"/>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1" fontId="51" fillId="10" borderId="44"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49" fillId="9" borderId="27" xfId="0" applyFont="1" applyFill="1" applyBorder="1" applyAlignment="1">
      <alignment horizontal="left"/>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65" fontId="48" fillId="10" borderId="75" xfId="0" applyNumberFormat="1" applyFont="1" applyFill="1" applyBorder="1" applyAlignment="1">
      <alignment horizontal="center" vertical="center" wrapText="1"/>
    </xf>
    <xf numFmtId="0" fontId="0" fillId="0" borderId="54" xfId="0" applyBorder="1" applyAlignment="1">
      <alignment horizontal="center"/>
    </xf>
    <xf numFmtId="0" fontId="0" fillId="0" borderId="76" xfId="0" applyBorder="1" applyAlignment="1">
      <alignment horizontal="center"/>
    </xf>
    <xf numFmtId="0" fontId="0" fillId="0" borderId="0" xfId="0" applyAlignment="1">
      <alignment horizontal="center"/>
    </xf>
    <xf numFmtId="0" fontId="0" fillId="0" borderId="56" xfId="0" applyBorder="1" applyAlignment="1">
      <alignment horizontal="center"/>
    </xf>
    <xf numFmtId="0" fontId="0" fillId="0" borderId="79" xfId="0" applyBorder="1" applyAlignment="1">
      <alignment horizontal="center"/>
    </xf>
    <xf numFmtId="0" fontId="0" fillId="0" borderId="27" xfId="0" applyBorder="1" applyAlignment="1">
      <alignment horizontal="center"/>
    </xf>
    <xf numFmtId="0" fontId="0" fillId="0" borderId="57" xfId="0" applyBorder="1" applyAlignment="1">
      <alignment horizontal="center"/>
    </xf>
    <xf numFmtId="0" fontId="48" fillId="10" borderId="1" xfId="0" applyNumberFormat="1" applyFont="1" applyFill="1" applyBorder="1" applyAlignment="1">
      <alignment horizontal="center" vertical="top" wrapText="1"/>
    </xf>
    <xf numFmtId="0" fontId="48" fillId="10" borderId="19" xfId="0" applyNumberFormat="1" applyFont="1" applyFill="1" applyBorder="1" applyAlignment="1">
      <alignment horizontal="center"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8">
    <cellStyle name="20% - Accent1" xfId="1" builtinId="30"/>
    <cellStyle name="20% - Accent3" xfId="6" builtinId="38"/>
    <cellStyle name="60% - Accent3" xfId="7" builtinId="40"/>
    <cellStyle name="Accent2" xfId="4" builtinId="33"/>
    <cellStyle name="Accent3" xfId="5" builtinId="37"/>
    <cellStyle name="Accent5" xfId="2" builtinId="45"/>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lumna.org.md/" TargetMode="External"/><Relationship Id="rId1" Type="http://schemas.openxmlformats.org/officeDocument/2006/relationships/hyperlink" Target="mailto:info@columna.org.m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603"/>
  <sheetViews>
    <sheetView tabSelected="1" view="pageBreakPreview" topLeftCell="A583" zoomScale="85" zoomScaleNormal="85" zoomScaleSheetLayoutView="85" workbookViewId="0">
      <selection activeCell="B591" sqref="B591:S594"/>
    </sheetView>
  </sheetViews>
  <sheetFormatPr defaultRowHeight="15" x14ac:dyDescent="0.25"/>
  <cols>
    <col min="1" max="1" width="2.42578125" style="26" customWidth="1"/>
    <col min="2" max="24" width="9.5703125" customWidth="1"/>
  </cols>
  <sheetData>
    <row r="1" spans="2:20" ht="19.5" customHeight="1" x14ac:dyDescent="0.25"/>
    <row r="2" spans="2:20" ht="17.25" customHeight="1" x14ac:dyDescent="0.25">
      <c r="B2" s="551" t="s">
        <v>1052</v>
      </c>
      <c r="C2" s="551"/>
      <c r="D2" s="551"/>
      <c r="E2" s="551"/>
      <c r="F2" s="551"/>
      <c r="G2" s="551"/>
      <c r="H2" s="551"/>
      <c r="I2" s="551"/>
      <c r="J2" s="551"/>
      <c r="K2" s="551"/>
      <c r="L2" s="551"/>
      <c r="M2" s="551"/>
      <c r="N2" s="551"/>
      <c r="O2" s="551"/>
      <c r="P2" s="551"/>
      <c r="Q2" s="551"/>
      <c r="R2" s="551"/>
      <c r="S2" s="551"/>
      <c r="T2" s="551"/>
    </row>
    <row r="3" spans="2:20" ht="17.25" customHeight="1" x14ac:dyDescent="0.25">
      <c r="B3" s="551"/>
      <c r="C3" s="551"/>
      <c r="D3" s="551"/>
      <c r="E3" s="551"/>
      <c r="F3" s="551"/>
      <c r="G3" s="551"/>
      <c r="H3" s="551"/>
      <c r="I3" s="551"/>
      <c r="J3" s="551"/>
      <c r="K3" s="551"/>
      <c r="L3" s="551"/>
      <c r="M3" s="551"/>
      <c r="N3" s="551"/>
      <c r="O3" s="551"/>
      <c r="P3" s="551"/>
      <c r="Q3" s="551"/>
      <c r="R3" s="551"/>
      <c r="S3" s="551"/>
      <c r="T3" s="551"/>
    </row>
    <row r="4" spans="2:20" ht="17.25" customHeight="1" x14ac:dyDescent="0.25">
      <c r="B4" s="552" t="s">
        <v>800</v>
      </c>
      <c r="C4" s="552"/>
      <c r="D4" s="552"/>
      <c r="E4" s="552"/>
      <c r="F4" s="552"/>
      <c r="G4" s="552"/>
      <c r="H4" s="552"/>
      <c r="I4" s="552"/>
      <c r="J4" s="552"/>
      <c r="K4" s="552"/>
      <c r="L4" s="552"/>
      <c r="M4" s="552"/>
      <c r="N4" s="552"/>
      <c r="O4" s="552"/>
      <c r="P4" s="552"/>
      <c r="Q4" s="552"/>
      <c r="R4" s="552"/>
      <c r="S4" s="552"/>
      <c r="T4" s="552"/>
    </row>
    <row r="5" spans="2:20" ht="12.6" customHeight="1" x14ac:dyDescent="0.25">
      <c r="B5" s="552"/>
      <c r="C5" s="552"/>
      <c r="D5" s="552"/>
      <c r="E5" s="552"/>
      <c r="F5" s="552"/>
      <c r="G5" s="552"/>
      <c r="H5" s="552"/>
      <c r="I5" s="552"/>
      <c r="J5" s="552"/>
      <c r="K5" s="552"/>
      <c r="L5" s="552"/>
      <c r="M5" s="552"/>
      <c r="N5" s="552"/>
      <c r="O5" s="552"/>
      <c r="P5" s="552"/>
      <c r="Q5" s="552"/>
      <c r="R5" s="552"/>
      <c r="S5" s="552"/>
      <c r="T5" s="552"/>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1124" t="s">
        <v>0</v>
      </c>
      <c r="C7" s="1124"/>
      <c r="D7" s="1124"/>
      <c r="E7" s="1124"/>
      <c r="F7" s="1124"/>
      <c r="G7" s="1124"/>
      <c r="H7" s="1124"/>
      <c r="I7" s="1124"/>
      <c r="J7" s="1124"/>
      <c r="K7" s="1124"/>
      <c r="L7" s="1124"/>
      <c r="M7" s="1124"/>
      <c r="N7" s="1124"/>
      <c r="O7" s="1124"/>
      <c r="P7" s="1124"/>
      <c r="Q7" s="1124"/>
      <c r="R7" s="1124"/>
      <c r="S7" s="1124"/>
    </row>
    <row r="8" spans="2:20" ht="13.15" customHeight="1" x14ac:dyDescent="0.25">
      <c r="B8" s="1124"/>
      <c r="C8" s="1124"/>
      <c r="D8" s="1124"/>
      <c r="E8" s="1124"/>
      <c r="F8" s="1124"/>
      <c r="G8" s="1124"/>
      <c r="H8" s="1124"/>
      <c r="I8" s="1124"/>
      <c r="J8" s="1124"/>
      <c r="K8" s="1124"/>
      <c r="L8" s="1124"/>
      <c r="M8" s="1124"/>
      <c r="N8" s="1124"/>
      <c r="O8" s="1124"/>
      <c r="P8" s="1124"/>
      <c r="Q8" s="1124"/>
      <c r="R8" s="1124"/>
      <c r="S8" s="1124"/>
    </row>
    <row r="9" spans="2:20" ht="13.9" customHeight="1" thickBot="1" x14ac:dyDescent="0.3"/>
    <row r="10" spans="2:20" ht="17.25" customHeight="1" x14ac:dyDescent="0.25">
      <c r="B10" s="1065" t="s">
        <v>139</v>
      </c>
      <c r="C10" s="1066"/>
      <c r="D10" s="1066"/>
      <c r="E10" s="1066"/>
      <c r="F10" s="1129" t="s">
        <v>1125</v>
      </c>
      <c r="G10" s="1130"/>
      <c r="H10" s="1130"/>
      <c r="I10" s="1130"/>
      <c r="J10" s="1130"/>
      <c r="K10" s="1130"/>
      <c r="L10" s="1130"/>
      <c r="M10" s="1130"/>
      <c r="N10" s="1130"/>
      <c r="O10" s="1131"/>
      <c r="P10" s="54"/>
    </row>
    <row r="11" spans="2:20" ht="17.25" customHeight="1" x14ac:dyDescent="0.25">
      <c r="B11" s="823" t="s">
        <v>1</v>
      </c>
      <c r="C11" s="824"/>
      <c r="D11" s="824"/>
      <c r="E11" s="824"/>
      <c r="F11" s="1132" t="s">
        <v>1125</v>
      </c>
      <c r="G11" s="1117"/>
      <c r="H11" s="1117"/>
      <c r="I11" s="1117"/>
      <c r="J11" s="1117"/>
      <c r="K11" s="1117"/>
      <c r="L11" s="1117"/>
      <c r="M11" s="1117"/>
      <c r="N11" s="1117"/>
      <c r="O11" s="1133"/>
      <c r="P11" s="54"/>
    </row>
    <row r="12" spans="2:20" ht="17.25" customHeight="1" x14ac:dyDescent="0.25">
      <c r="B12" s="823" t="s">
        <v>2</v>
      </c>
      <c r="C12" s="824"/>
      <c r="D12" s="824"/>
      <c r="E12" s="824"/>
      <c r="F12" s="1132" t="s">
        <v>1126</v>
      </c>
      <c r="G12" s="1117"/>
      <c r="H12" s="1117"/>
      <c r="I12" s="1117"/>
      <c r="J12" s="1117"/>
      <c r="K12" s="1117"/>
      <c r="L12" s="1117"/>
      <c r="M12" s="1117"/>
      <c r="N12" s="1117"/>
      <c r="O12" s="1133"/>
      <c r="P12" s="54"/>
    </row>
    <row r="13" spans="2:20" ht="17.25" customHeight="1" x14ac:dyDescent="0.25">
      <c r="B13" s="811" t="s">
        <v>3</v>
      </c>
      <c r="C13" s="812"/>
      <c r="D13" s="812"/>
      <c r="E13" s="812"/>
      <c r="F13" s="1132" t="s">
        <v>1127</v>
      </c>
      <c r="G13" s="1117"/>
      <c r="H13" s="1117"/>
      <c r="I13" s="1117"/>
      <c r="J13" s="1117"/>
      <c r="K13" s="1117"/>
      <c r="L13" s="1117"/>
      <c r="M13" s="1117"/>
      <c r="N13" s="1117"/>
      <c r="O13" s="1133"/>
      <c r="P13" s="54"/>
    </row>
    <row r="14" spans="2:20" ht="17.25" customHeight="1" x14ac:dyDescent="0.25">
      <c r="B14" s="811" t="s">
        <v>803</v>
      </c>
      <c r="C14" s="812"/>
      <c r="D14" s="812"/>
      <c r="E14" s="812"/>
      <c r="F14" s="1132" t="s">
        <v>1128</v>
      </c>
      <c r="G14" s="1117"/>
      <c r="H14" s="1117"/>
      <c r="I14" s="1117"/>
      <c r="J14" s="1117"/>
      <c r="K14" s="1117"/>
      <c r="L14" s="1117"/>
      <c r="M14" s="1117"/>
      <c r="N14" s="1117"/>
      <c r="O14" s="1133"/>
      <c r="P14" s="54"/>
    </row>
    <row r="15" spans="2:20" ht="17.25" customHeight="1" x14ac:dyDescent="0.25">
      <c r="B15" s="811" t="s">
        <v>93</v>
      </c>
      <c r="C15" s="812"/>
      <c r="D15" s="812"/>
      <c r="E15" s="812"/>
      <c r="F15" s="1134" t="s">
        <v>1129</v>
      </c>
      <c r="G15" s="1135"/>
      <c r="H15" s="1135"/>
      <c r="I15" s="1135"/>
      <c r="J15" s="1135"/>
      <c r="K15" s="1135"/>
      <c r="L15" s="1135"/>
      <c r="M15" s="1135"/>
      <c r="N15" s="1135"/>
      <c r="O15" s="1136"/>
      <c r="P15" s="54"/>
    </row>
    <row r="16" spans="2:20" ht="17.25" customHeight="1" x14ac:dyDescent="0.25">
      <c r="B16" s="811" t="s">
        <v>787</v>
      </c>
      <c r="C16" s="812"/>
      <c r="D16" s="812"/>
      <c r="E16" s="812"/>
      <c r="F16" s="1132" t="s">
        <v>402</v>
      </c>
      <c r="G16" s="1118"/>
      <c r="H16" s="1117" t="s">
        <v>405</v>
      </c>
      <c r="I16" s="1118"/>
      <c r="J16" s="1117"/>
      <c r="K16" s="1118"/>
      <c r="L16" s="847"/>
      <c r="M16" s="1137"/>
      <c r="N16" s="847"/>
      <c r="O16" s="848"/>
      <c r="P16" s="54"/>
    </row>
    <row r="17" spans="2:22" ht="17.25" customHeight="1" x14ac:dyDescent="0.25">
      <c r="B17" s="811" t="s">
        <v>4</v>
      </c>
      <c r="C17" s="812"/>
      <c r="D17" s="812"/>
      <c r="E17" s="812"/>
      <c r="F17" s="1132" t="s">
        <v>1130</v>
      </c>
      <c r="G17" s="1117"/>
      <c r="H17" s="1117"/>
      <c r="I17" s="1117"/>
      <c r="J17" s="1117"/>
      <c r="K17" s="1117"/>
      <c r="L17" s="1117"/>
      <c r="M17" s="1117"/>
      <c r="N17" s="1117"/>
      <c r="O17" s="1133"/>
      <c r="P17" s="54"/>
    </row>
    <row r="18" spans="2:22" ht="17.25" customHeight="1" x14ac:dyDescent="0.25">
      <c r="B18" s="811" t="s">
        <v>5</v>
      </c>
      <c r="C18" s="812"/>
      <c r="D18" s="812"/>
      <c r="E18" s="812"/>
      <c r="F18" s="1132" t="s">
        <v>1131</v>
      </c>
      <c r="G18" s="1117"/>
      <c r="H18" s="1117"/>
      <c r="I18" s="1117"/>
      <c r="J18" s="1117"/>
      <c r="K18" s="1117"/>
      <c r="L18" s="1117"/>
      <c r="M18" s="1117"/>
      <c r="N18" s="1117"/>
      <c r="O18" s="1133"/>
      <c r="P18" s="54"/>
    </row>
    <row r="19" spans="2:22" ht="17.25" customHeight="1" x14ac:dyDescent="0.25">
      <c r="B19" s="811" t="s">
        <v>6</v>
      </c>
      <c r="C19" s="812"/>
      <c r="D19" s="812"/>
      <c r="E19" s="812"/>
      <c r="F19" s="1132" t="s">
        <v>1132</v>
      </c>
      <c r="G19" s="1117"/>
      <c r="H19" s="1117"/>
      <c r="I19" s="1117"/>
      <c r="J19" s="1117"/>
      <c r="K19" s="1117"/>
      <c r="L19" s="1117"/>
      <c r="M19" s="1117"/>
      <c r="N19" s="1117"/>
      <c r="O19" s="1133"/>
      <c r="P19" s="54"/>
    </row>
    <row r="20" spans="2:22" ht="17.25" customHeight="1" x14ac:dyDescent="0.25">
      <c r="B20" s="823" t="s">
        <v>7</v>
      </c>
      <c r="C20" s="824"/>
      <c r="D20" s="824"/>
      <c r="E20" s="824"/>
      <c r="F20" s="1132" t="s">
        <v>1133</v>
      </c>
      <c r="G20" s="1117"/>
      <c r="H20" s="1117"/>
      <c r="I20" s="1117"/>
      <c r="J20" s="1117"/>
      <c r="K20" s="1117"/>
      <c r="L20" s="1117"/>
      <c r="M20" s="1117"/>
      <c r="N20" s="1117"/>
      <c r="O20" s="1133"/>
      <c r="P20" s="54"/>
    </row>
    <row r="21" spans="2:22" ht="17.25" customHeight="1" x14ac:dyDescent="0.25">
      <c r="B21" s="1038" t="s">
        <v>8</v>
      </c>
      <c r="C21" s="1039"/>
      <c r="D21" s="1039"/>
      <c r="E21" s="1128"/>
      <c r="F21" s="1132">
        <v>1</v>
      </c>
      <c r="G21" s="1117"/>
      <c r="H21" s="1117"/>
      <c r="I21" s="1117"/>
      <c r="J21" s="1117"/>
      <c r="K21" s="1117"/>
      <c r="L21" s="1117"/>
      <c r="M21" s="1117"/>
      <c r="N21" s="1117"/>
      <c r="O21" s="1133"/>
      <c r="P21" s="54"/>
    </row>
    <row r="22" spans="2:22" ht="17.25" customHeight="1" x14ac:dyDescent="0.25">
      <c r="B22" s="1038" t="s">
        <v>9</v>
      </c>
      <c r="C22" s="1039"/>
      <c r="D22" s="1039"/>
      <c r="E22" s="1128"/>
      <c r="F22" s="1132" t="s">
        <v>333</v>
      </c>
      <c r="G22" s="1117"/>
      <c r="H22" s="1117"/>
      <c r="I22" s="1117"/>
      <c r="J22" s="1117"/>
      <c r="K22" s="1117"/>
      <c r="L22" s="1117"/>
      <c r="M22" s="1117"/>
      <c r="N22" s="1117"/>
      <c r="O22" s="1133"/>
      <c r="P22" s="54"/>
    </row>
    <row r="23" spans="2:22" ht="17.25" customHeight="1" thickBot="1" x14ac:dyDescent="0.3">
      <c r="B23" s="1125" t="s">
        <v>801</v>
      </c>
      <c r="C23" s="1126"/>
      <c r="D23" s="1126"/>
      <c r="E23" s="1127"/>
      <c r="F23" s="1132" t="s">
        <v>335</v>
      </c>
      <c r="G23" s="1117"/>
      <c r="H23" s="1117"/>
      <c r="I23" s="1117"/>
      <c r="J23" s="1117"/>
      <c r="K23" s="1117"/>
      <c r="L23" s="1117"/>
      <c r="M23" s="1117"/>
      <c r="N23" s="1117"/>
      <c r="O23" s="1133"/>
      <c r="P23" s="54"/>
    </row>
    <row r="24" spans="2:22" ht="17.25" customHeight="1" x14ac:dyDescent="0.25">
      <c r="F24" s="207"/>
      <c r="G24" s="207"/>
      <c r="H24" s="207"/>
      <c r="I24" s="207"/>
      <c r="J24" s="207"/>
      <c r="K24" s="207"/>
      <c r="L24" s="207"/>
      <c r="M24" s="207"/>
      <c r="N24" s="207"/>
      <c r="O24" s="207"/>
    </row>
    <row r="25" spans="2:22" ht="17.25" customHeight="1" x14ac:dyDescent="0.25">
      <c r="B25" s="1124" t="s">
        <v>419</v>
      </c>
      <c r="C25" s="1124"/>
      <c r="D25" s="1124"/>
      <c r="E25" s="1124"/>
      <c r="F25" s="1124"/>
      <c r="G25" s="1124"/>
      <c r="H25" s="1124"/>
      <c r="I25" s="1124"/>
      <c r="J25" s="1124"/>
      <c r="K25" s="1124"/>
      <c r="L25" s="1124"/>
      <c r="M25" s="1124"/>
      <c r="N25" s="1124"/>
      <c r="O25" s="1124"/>
      <c r="P25" s="1124"/>
      <c r="Q25" s="1124"/>
      <c r="R25" s="1124"/>
      <c r="S25" s="1124"/>
    </row>
    <row r="26" spans="2:22" ht="17.25" customHeight="1" x14ac:dyDescent="0.25">
      <c r="B26" s="1124"/>
      <c r="C26" s="1124"/>
      <c r="D26" s="1124"/>
      <c r="E26" s="1124"/>
      <c r="F26" s="1124"/>
      <c r="G26" s="1124"/>
      <c r="H26" s="1124"/>
      <c r="I26" s="1124"/>
      <c r="J26" s="1124"/>
      <c r="K26" s="1124"/>
      <c r="L26" s="1124"/>
      <c r="M26" s="1124"/>
      <c r="N26" s="1124"/>
      <c r="O26" s="1124"/>
      <c r="P26" s="1124"/>
      <c r="Q26" s="1124"/>
      <c r="R26" s="1124"/>
      <c r="S26" s="1124"/>
    </row>
    <row r="27" spans="2:22" ht="17.25" customHeight="1" x14ac:dyDescent="0.25"/>
    <row r="28" spans="2:22" ht="17.25" customHeight="1" x14ac:dyDescent="0.25">
      <c r="B28" s="760" t="s">
        <v>208</v>
      </c>
      <c r="C28" s="760"/>
      <c r="D28" s="760"/>
      <c r="E28" s="760"/>
      <c r="F28" s="760"/>
      <c r="G28" s="760"/>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597" t="s">
        <v>1025</v>
      </c>
      <c r="C30" s="598"/>
      <c r="D30" s="598"/>
      <c r="E30" s="598"/>
      <c r="F30" s="598"/>
      <c r="G30" s="599"/>
      <c r="H30" s="208">
        <v>36</v>
      </c>
      <c r="I30" s="209">
        <v>1</v>
      </c>
      <c r="J30" s="597" t="s">
        <v>1053</v>
      </c>
      <c r="K30" s="598"/>
      <c r="L30" s="598"/>
      <c r="M30" s="598"/>
      <c r="N30" s="598"/>
      <c r="O30" s="599"/>
      <c r="P30" s="208">
        <v>35</v>
      </c>
      <c r="Q30" s="212">
        <v>1</v>
      </c>
      <c r="R30" s="594" t="s">
        <v>11</v>
      </c>
      <c r="S30" s="595"/>
      <c r="T30" s="595"/>
      <c r="U30" s="595"/>
      <c r="V30" s="596"/>
    </row>
    <row r="31" spans="2:22" ht="17.25" customHeight="1" x14ac:dyDescent="0.25">
      <c r="B31" s="600" t="s">
        <v>1026</v>
      </c>
      <c r="C31" s="601"/>
      <c r="D31" s="601"/>
      <c r="E31" s="601"/>
      <c r="F31" s="601"/>
      <c r="G31" s="602"/>
      <c r="H31" s="151">
        <v>4</v>
      </c>
      <c r="I31" s="210">
        <f>H31/36</f>
        <v>0.1111111111111111</v>
      </c>
      <c r="J31" s="600" t="s">
        <v>1033</v>
      </c>
      <c r="K31" s="601"/>
      <c r="L31" s="601"/>
      <c r="M31" s="601"/>
      <c r="N31" s="601"/>
      <c r="O31" s="602"/>
      <c r="P31" s="151">
        <v>4</v>
      </c>
      <c r="Q31" s="213">
        <f t="shared" ref="Q31:Q32" si="0">P31/35</f>
        <v>0.11428571428571428</v>
      </c>
      <c r="R31" s="585" t="s">
        <v>1147</v>
      </c>
      <c r="S31" s="586"/>
      <c r="T31" s="586"/>
      <c r="U31" s="586"/>
      <c r="V31" s="587"/>
    </row>
    <row r="32" spans="2:22" ht="17.25" customHeight="1" x14ac:dyDescent="0.25">
      <c r="B32" s="603" t="s">
        <v>1027</v>
      </c>
      <c r="C32" s="604"/>
      <c r="D32" s="604"/>
      <c r="E32" s="604"/>
      <c r="F32" s="604"/>
      <c r="G32" s="605"/>
      <c r="H32" s="151">
        <v>32</v>
      </c>
      <c r="I32" s="210">
        <f t="shared" ref="I32:I37" si="1">H32/36</f>
        <v>0.88888888888888884</v>
      </c>
      <c r="J32" s="603" t="s">
        <v>1034</v>
      </c>
      <c r="K32" s="604"/>
      <c r="L32" s="604"/>
      <c r="M32" s="604"/>
      <c r="N32" s="604"/>
      <c r="O32" s="605"/>
      <c r="P32" s="151">
        <v>31</v>
      </c>
      <c r="Q32" s="213">
        <f t="shared" si="0"/>
        <v>0.88571428571428568</v>
      </c>
      <c r="R32" s="588"/>
      <c r="S32" s="589"/>
      <c r="T32" s="589"/>
      <c r="U32" s="589"/>
      <c r="V32" s="590"/>
    </row>
    <row r="33" spans="2:25" ht="17.25" customHeight="1" x14ac:dyDescent="0.25">
      <c r="B33" s="603" t="s">
        <v>1028</v>
      </c>
      <c r="C33" s="604"/>
      <c r="D33" s="604"/>
      <c r="E33" s="604"/>
      <c r="F33" s="604"/>
      <c r="G33" s="605"/>
      <c r="H33" s="151">
        <v>3</v>
      </c>
      <c r="I33" s="210">
        <f t="shared" si="1"/>
        <v>8.3333333333333329E-2</v>
      </c>
      <c r="J33" s="603" t="s">
        <v>1035</v>
      </c>
      <c r="K33" s="604"/>
      <c r="L33" s="604"/>
      <c r="M33" s="604"/>
      <c r="N33" s="604"/>
      <c r="O33" s="605"/>
      <c r="P33" s="151">
        <v>5</v>
      </c>
      <c r="Q33" s="213">
        <f>P33/35</f>
        <v>0.14285714285714285</v>
      </c>
      <c r="R33" s="588"/>
      <c r="S33" s="589"/>
      <c r="T33" s="589"/>
      <c r="U33" s="589"/>
      <c r="V33" s="590"/>
    </row>
    <row r="34" spans="2:25" ht="17.25" customHeight="1" x14ac:dyDescent="0.25">
      <c r="B34" s="603" t="s">
        <v>1029</v>
      </c>
      <c r="C34" s="604"/>
      <c r="D34" s="604"/>
      <c r="E34" s="604"/>
      <c r="F34" s="604"/>
      <c r="G34" s="605"/>
      <c r="H34" s="151">
        <v>1</v>
      </c>
      <c r="I34" s="210">
        <f t="shared" si="1"/>
        <v>2.7777777777777776E-2</v>
      </c>
      <c r="J34" s="603" t="s">
        <v>1036</v>
      </c>
      <c r="K34" s="604"/>
      <c r="L34" s="604"/>
      <c r="M34" s="604"/>
      <c r="N34" s="604"/>
      <c r="O34" s="605"/>
      <c r="P34" s="151">
        <v>1</v>
      </c>
      <c r="Q34" s="213">
        <f t="shared" ref="Q34:Q37" si="2">P34/35</f>
        <v>2.8571428571428571E-2</v>
      </c>
      <c r="R34" s="588"/>
      <c r="S34" s="589"/>
      <c r="T34" s="589"/>
      <c r="U34" s="589"/>
      <c r="V34" s="590"/>
    </row>
    <row r="35" spans="2:25" ht="17.25" customHeight="1" x14ac:dyDescent="0.25">
      <c r="B35" s="603" t="s">
        <v>1030</v>
      </c>
      <c r="C35" s="604"/>
      <c r="D35" s="604"/>
      <c r="E35" s="604"/>
      <c r="F35" s="604"/>
      <c r="G35" s="605"/>
      <c r="H35" s="151">
        <v>0</v>
      </c>
      <c r="I35" s="210">
        <f t="shared" si="1"/>
        <v>0</v>
      </c>
      <c r="J35" s="603" t="s">
        <v>1037</v>
      </c>
      <c r="K35" s="604"/>
      <c r="L35" s="604"/>
      <c r="M35" s="604"/>
      <c r="N35" s="604"/>
      <c r="O35" s="605"/>
      <c r="P35" s="151">
        <v>0</v>
      </c>
      <c r="Q35" s="213">
        <f t="shared" si="2"/>
        <v>0</v>
      </c>
      <c r="R35" s="588"/>
      <c r="S35" s="589"/>
      <c r="T35" s="589"/>
      <c r="U35" s="589"/>
      <c r="V35" s="590"/>
    </row>
    <row r="36" spans="2:25" ht="17.25" customHeight="1" x14ac:dyDescent="0.25">
      <c r="B36" s="603" t="s">
        <v>12</v>
      </c>
      <c r="C36" s="604"/>
      <c r="D36" s="604"/>
      <c r="E36" s="604"/>
      <c r="F36" s="604"/>
      <c r="G36" s="605"/>
      <c r="H36" s="151">
        <v>4</v>
      </c>
      <c r="I36" s="210">
        <f t="shared" si="1"/>
        <v>0.1111111111111111</v>
      </c>
      <c r="J36" s="600" t="s">
        <v>755</v>
      </c>
      <c r="K36" s="601"/>
      <c r="L36" s="601"/>
      <c r="M36" s="601"/>
      <c r="N36" s="601"/>
      <c r="O36" s="602"/>
      <c r="P36" s="151">
        <v>5</v>
      </c>
      <c r="Q36" s="213">
        <f t="shared" si="2"/>
        <v>0.14285714285714285</v>
      </c>
      <c r="R36" s="588"/>
      <c r="S36" s="589"/>
      <c r="T36" s="589"/>
      <c r="U36" s="589"/>
      <c r="V36" s="590"/>
    </row>
    <row r="37" spans="2:25" ht="17.25" customHeight="1" thickBot="1" x14ac:dyDescent="0.3">
      <c r="B37" s="844" t="s">
        <v>1031</v>
      </c>
      <c r="C37" s="845"/>
      <c r="D37" s="845"/>
      <c r="E37" s="845"/>
      <c r="F37" s="845"/>
      <c r="G37" s="846"/>
      <c r="H37" s="211">
        <v>0</v>
      </c>
      <c r="I37" s="210">
        <f t="shared" si="1"/>
        <v>0</v>
      </c>
      <c r="J37" s="1125" t="s">
        <v>1038</v>
      </c>
      <c r="K37" s="1126"/>
      <c r="L37" s="1126"/>
      <c r="M37" s="1126"/>
      <c r="N37" s="1126"/>
      <c r="O37" s="1144"/>
      <c r="P37" s="211">
        <v>0</v>
      </c>
      <c r="Q37" s="213">
        <f t="shared" si="2"/>
        <v>0</v>
      </c>
      <c r="R37" s="591"/>
      <c r="S37" s="592"/>
      <c r="T37" s="592"/>
      <c r="U37" s="592"/>
      <c r="V37" s="593"/>
    </row>
    <row r="38" spans="2:25" ht="17.25" customHeight="1" x14ac:dyDescent="0.25"/>
    <row r="39" spans="2:25" ht="17.25" customHeight="1" x14ac:dyDescent="0.25">
      <c r="B39" s="760" t="s">
        <v>209</v>
      </c>
      <c r="C39" s="760"/>
      <c r="D39" s="760"/>
      <c r="E39" s="760"/>
      <c r="F39" s="760"/>
      <c r="G39" s="760"/>
    </row>
    <row r="40" spans="2:25" ht="17.25" customHeight="1" thickBot="1" x14ac:dyDescent="0.3">
      <c r="B40" s="4"/>
      <c r="C40" s="4"/>
      <c r="D40" s="4"/>
      <c r="E40" s="4"/>
      <c r="F40" s="4"/>
      <c r="G40" s="4"/>
    </row>
    <row r="41" spans="2:25" ht="17.25" customHeight="1" x14ac:dyDescent="0.25">
      <c r="B41" s="1151" t="s">
        <v>207</v>
      </c>
      <c r="C41" s="1152"/>
      <c r="D41" s="1152"/>
      <c r="E41" s="1152"/>
      <c r="F41" s="1152"/>
      <c r="G41" s="1153"/>
      <c r="H41" s="1163" t="s">
        <v>754</v>
      </c>
      <c r="I41" s="1164"/>
      <c r="K41" s="797" t="s">
        <v>201</v>
      </c>
      <c r="L41" s="798"/>
      <c r="M41" s="832"/>
      <c r="N41" s="507" t="s">
        <v>202</v>
      </c>
      <c r="O41" s="990" t="s">
        <v>446</v>
      </c>
      <c r="P41" s="486" t="s">
        <v>447</v>
      </c>
      <c r="Q41" s="487"/>
      <c r="R41" s="488"/>
      <c r="S41" s="971" t="s">
        <v>450</v>
      </c>
      <c r="T41" s="832" t="s">
        <v>1015</v>
      </c>
      <c r="U41" s="449"/>
      <c r="V41" s="449"/>
      <c r="Y41" s="413"/>
    </row>
    <row r="42" spans="2:25" ht="17.25" customHeight="1" x14ac:dyDescent="0.25">
      <c r="B42" s="1154"/>
      <c r="C42" s="1155"/>
      <c r="D42" s="1155"/>
      <c r="E42" s="1155"/>
      <c r="F42" s="1155"/>
      <c r="G42" s="1156"/>
      <c r="H42" s="1165"/>
      <c r="I42" s="1166"/>
      <c r="K42" s="799"/>
      <c r="L42" s="800"/>
      <c r="M42" s="945"/>
      <c r="N42" s="508"/>
      <c r="O42" s="991"/>
      <c r="P42" s="489"/>
      <c r="Q42" s="490"/>
      <c r="R42" s="491"/>
      <c r="S42" s="972"/>
      <c r="T42" s="945"/>
      <c r="U42" s="449"/>
      <c r="V42" s="449"/>
      <c r="Y42" s="413"/>
    </row>
    <row r="43" spans="2:25" ht="17.25" customHeight="1" thickBot="1" x14ac:dyDescent="0.3">
      <c r="B43" s="1157"/>
      <c r="C43" s="1158"/>
      <c r="D43" s="1158"/>
      <c r="E43" s="1158"/>
      <c r="F43" s="1158"/>
      <c r="G43" s="1159"/>
      <c r="H43" s="422" t="s">
        <v>266</v>
      </c>
      <c r="I43" s="423" t="s">
        <v>234</v>
      </c>
      <c r="K43" s="801"/>
      <c r="L43" s="802"/>
      <c r="M43" s="859"/>
      <c r="N43" s="509"/>
      <c r="O43" s="992"/>
      <c r="P43" s="96" t="s">
        <v>206</v>
      </c>
      <c r="Q43" s="97" t="s">
        <v>828</v>
      </c>
      <c r="R43" s="98" t="s">
        <v>203</v>
      </c>
      <c r="S43" s="973"/>
      <c r="T43" s="859"/>
      <c r="U43" s="449"/>
      <c r="V43" s="449"/>
      <c r="Y43" s="413"/>
    </row>
    <row r="44" spans="2:25" ht="17.25" customHeight="1" thickBot="1" x14ac:dyDescent="0.3">
      <c r="B44" s="1160" t="s">
        <v>442</v>
      </c>
      <c r="C44" s="1161"/>
      <c r="D44" s="1161"/>
      <c r="E44" s="1161"/>
      <c r="F44" s="1161"/>
      <c r="G44" s="1162"/>
      <c r="H44" s="268">
        <v>31</v>
      </c>
      <c r="I44" s="425">
        <v>0.885714</v>
      </c>
      <c r="K44" s="1169" t="s">
        <v>350</v>
      </c>
      <c r="L44" s="1170"/>
      <c r="M44" s="1170"/>
      <c r="N44" s="336">
        <v>3</v>
      </c>
      <c r="O44" s="337">
        <v>3</v>
      </c>
      <c r="P44" s="251">
        <v>0</v>
      </c>
      <c r="Q44" s="338">
        <v>1</v>
      </c>
      <c r="R44" s="252">
        <v>2</v>
      </c>
      <c r="S44" s="426">
        <v>0</v>
      </c>
      <c r="T44" s="451">
        <v>0</v>
      </c>
      <c r="U44" s="450"/>
      <c r="V44" s="450"/>
      <c r="Y44" s="413"/>
    </row>
    <row r="45" spans="2:25" ht="17.25" customHeight="1" x14ac:dyDescent="0.25">
      <c r="B45" s="1145" t="s">
        <v>342</v>
      </c>
      <c r="C45" s="1146"/>
      <c r="D45" s="1146"/>
      <c r="E45" s="1146"/>
      <c r="F45" s="1146"/>
      <c r="G45" s="1147"/>
      <c r="H45" s="109">
        <v>3</v>
      </c>
      <c r="I45" s="424">
        <f>H45/31</f>
        <v>9.6774193548387094E-2</v>
      </c>
      <c r="K45" s="1167" t="s">
        <v>444</v>
      </c>
      <c r="L45" s="1168"/>
      <c r="M45" s="1168"/>
      <c r="N45" s="184">
        <v>1</v>
      </c>
      <c r="O45" s="276">
        <v>1</v>
      </c>
      <c r="P45" s="111">
        <v>0</v>
      </c>
      <c r="Q45" s="164">
        <v>0</v>
      </c>
      <c r="R45" s="165">
        <v>0</v>
      </c>
      <c r="S45" s="427">
        <v>0</v>
      </c>
      <c r="T45" s="452">
        <v>0</v>
      </c>
      <c r="U45" s="450"/>
      <c r="V45" s="450"/>
      <c r="Y45" s="413"/>
    </row>
    <row r="46" spans="2:25" ht="17.25" customHeight="1" x14ac:dyDescent="0.25">
      <c r="B46" s="600" t="s">
        <v>337</v>
      </c>
      <c r="C46" s="601"/>
      <c r="D46" s="601"/>
      <c r="E46" s="601"/>
      <c r="F46" s="601"/>
      <c r="G46" s="602"/>
      <c r="H46" s="111">
        <v>10</v>
      </c>
      <c r="I46" s="424">
        <f t="shared" ref="I46:I54" si="3">H46/31</f>
        <v>0.32258064516129031</v>
      </c>
      <c r="K46" s="1167" t="s">
        <v>358</v>
      </c>
      <c r="L46" s="1168"/>
      <c r="M46" s="1168"/>
      <c r="N46" s="184">
        <v>5</v>
      </c>
      <c r="O46" s="276">
        <v>5</v>
      </c>
      <c r="P46" s="111">
        <v>0</v>
      </c>
      <c r="Q46" s="164">
        <v>1</v>
      </c>
      <c r="R46" s="165">
        <v>1</v>
      </c>
      <c r="S46" s="427">
        <v>0</v>
      </c>
      <c r="T46" s="452">
        <v>0</v>
      </c>
      <c r="U46" s="450"/>
      <c r="V46" s="450"/>
      <c r="Y46" s="413"/>
    </row>
    <row r="47" spans="2:25" ht="17.25" customHeight="1" x14ac:dyDescent="0.25">
      <c r="B47" s="600" t="s">
        <v>338</v>
      </c>
      <c r="C47" s="601"/>
      <c r="D47" s="601"/>
      <c r="E47" s="601"/>
      <c r="F47" s="601"/>
      <c r="G47" s="602"/>
      <c r="H47" s="111">
        <v>10</v>
      </c>
      <c r="I47" s="424">
        <f t="shared" si="3"/>
        <v>0.32258064516129031</v>
      </c>
      <c r="K47" s="1167" t="s">
        <v>359</v>
      </c>
      <c r="L47" s="1168"/>
      <c r="M47" s="1168"/>
      <c r="N47" s="184">
        <v>2</v>
      </c>
      <c r="O47" s="276">
        <v>2</v>
      </c>
      <c r="P47" s="111">
        <v>0</v>
      </c>
      <c r="Q47" s="164">
        <v>0</v>
      </c>
      <c r="R47" s="165">
        <v>1</v>
      </c>
      <c r="S47" s="427">
        <v>0</v>
      </c>
      <c r="T47" s="452">
        <v>0</v>
      </c>
      <c r="U47" s="450"/>
      <c r="V47" s="450"/>
      <c r="Y47" s="413"/>
    </row>
    <row r="48" spans="2:25" ht="17.25" customHeight="1" x14ac:dyDescent="0.25">
      <c r="B48" s="600" t="s">
        <v>339</v>
      </c>
      <c r="C48" s="601"/>
      <c r="D48" s="601"/>
      <c r="E48" s="601"/>
      <c r="F48" s="601"/>
      <c r="G48" s="602"/>
      <c r="H48" s="111">
        <v>7</v>
      </c>
      <c r="I48" s="424">
        <f t="shared" si="3"/>
        <v>0.22580645161290322</v>
      </c>
      <c r="K48" s="1167" t="s">
        <v>360</v>
      </c>
      <c r="L48" s="1168"/>
      <c r="M48" s="1168"/>
      <c r="N48" s="184">
        <v>1</v>
      </c>
      <c r="O48" s="276">
        <v>1</v>
      </c>
      <c r="P48" s="111">
        <v>0</v>
      </c>
      <c r="Q48" s="164">
        <v>0</v>
      </c>
      <c r="R48" s="165">
        <v>1</v>
      </c>
      <c r="S48" s="427">
        <v>0</v>
      </c>
      <c r="T48" s="452">
        <v>0</v>
      </c>
      <c r="U48" s="450"/>
      <c r="V48" s="450"/>
      <c r="Y48" s="413"/>
    </row>
    <row r="49" spans="2:25" ht="17.25" customHeight="1" x14ac:dyDescent="0.25">
      <c r="B49" s="600" t="s">
        <v>340</v>
      </c>
      <c r="C49" s="601"/>
      <c r="D49" s="601"/>
      <c r="E49" s="601"/>
      <c r="F49" s="601"/>
      <c r="G49" s="602"/>
      <c r="H49" s="111">
        <v>1</v>
      </c>
      <c r="I49" s="424">
        <f t="shared" si="3"/>
        <v>3.2258064516129031E-2</v>
      </c>
      <c r="K49" s="1167" t="s">
        <v>92</v>
      </c>
      <c r="L49" s="1168"/>
      <c r="M49" s="1168"/>
      <c r="N49" s="184">
        <v>3</v>
      </c>
      <c r="O49" s="276">
        <v>3</v>
      </c>
      <c r="P49" s="111">
        <v>0</v>
      </c>
      <c r="Q49" s="164">
        <v>0</v>
      </c>
      <c r="R49" s="165">
        <v>2</v>
      </c>
      <c r="S49" s="427">
        <v>0</v>
      </c>
      <c r="T49" s="452">
        <v>0</v>
      </c>
      <c r="U49" s="450"/>
      <c r="V49" s="450"/>
      <c r="Y49" s="413"/>
    </row>
    <row r="50" spans="2:25" ht="17.25" customHeight="1" thickBot="1" x14ac:dyDescent="0.3">
      <c r="B50" s="1148" t="s">
        <v>341</v>
      </c>
      <c r="C50" s="1149"/>
      <c r="D50" s="1149"/>
      <c r="E50" s="1149"/>
      <c r="F50" s="1149"/>
      <c r="G50" s="1150"/>
      <c r="H50" s="117">
        <v>0</v>
      </c>
      <c r="I50" s="424">
        <f t="shared" si="3"/>
        <v>0</v>
      </c>
      <c r="K50" s="946" t="s">
        <v>15</v>
      </c>
      <c r="L50" s="947"/>
      <c r="M50" s="947"/>
      <c r="N50" s="184">
        <v>2</v>
      </c>
      <c r="O50" s="276">
        <v>2</v>
      </c>
      <c r="P50" s="111">
        <v>1</v>
      </c>
      <c r="Q50" s="164">
        <v>1</v>
      </c>
      <c r="R50" s="165">
        <v>0</v>
      </c>
      <c r="S50" s="427">
        <v>0</v>
      </c>
      <c r="T50" s="452">
        <v>0</v>
      </c>
      <c r="U50" s="450"/>
      <c r="V50" s="450"/>
      <c r="Y50" s="413"/>
    </row>
    <row r="51" spans="2:25" ht="17.25" customHeight="1" x14ac:dyDescent="0.25">
      <c r="B51" s="597" t="s">
        <v>343</v>
      </c>
      <c r="C51" s="598"/>
      <c r="D51" s="598"/>
      <c r="E51" s="598"/>
      <c r="F51" s="598"/>
      <c r="G51" s="599"/>
      <c r="H51" s="107">
        <v>4</v>
      </c>
      <c r="I51" s="424">
        <f>H51/31</f>
        <v>0.12903225806451613</v>
      </c>
      <c r="J51" s="83"/>
      <c r="K51" s="946" t="s">
        <v>94</v>
      </c>
      <c r="L51" s="947"/>
      <c r="M51" s="947"/>
      <c r="N51" s="184">
        <v>2</v>
      </c>
      <c r="O51" s="276">
        <v>2</v>
      </c>
      <c r="P51" s="111">
        <v>1</v>
      </c>
      <c r="Q51" s="164">
        <v>0</v>
      </c>
      <c r="R51" s="165">
        <v>0</v>
      </c>
      <c r="S51" s="427">
        <v>0</v>
      </c>
      <c r="T51" s="452">
        <v>0</v>
      </c>
      <c r="U51" s="450"/>
      <c r="V51" s="450"/>
      <c r="Y51" s="413"/>
    </row>
    <row r="52" spans="2:25" ht="17.25" customHeight="1" x14ac:dyDescent="0.25">
      <c r="B52" s="600" t="s">
        <v>822</v>
      </c>
      <c r="C52" s="601"/>
      <c r="D52" s="601"/>
      <c r="E52" s="601"/>
      <c r="F52" s="601"/>
      <c r="G52" s="602"/>
      <c r="H52" s="111">
        <v>8</v>
      </c>
      <c r="I52" s="424">
        <f t="shared" si="3"/>
        <v>0.25806451612903225</v>
      </c>
      <c r="J52" s="83"/>
      <c r="K52" s="946" t="s">
        <v>16</v>
      </c>
      <c r="L52" s="947"/>
      <c r="M52" s="947"/>
      <c r="N52" s="184">
        <v>1</v>
      </c>
      <c r="O52" s="276">
        <v>1</v>
      </c>
      <c r="P52" s="111">
        <v>0</v>
      </c>
      <c r="Q52" s="164">
        <v>1</v>
      </c>
      <c r="R52" s="165">
        <v>0</v>
      </c>
      <c r="S52" s="427">
        <v>0</v>
      </c>
      <c r="T52" s="452">
        <v>0</v>
      </c>
      <c r="U52" s="450"/>
      <c r="V52" s="450"/>
      <c r="Y52" s="413"/>
    </row>
    <row r="53" spans="2:25" ht="17.25" customHeight="1" x14ac:dyDescent="0.25">
      <c r="B53" s="600" t="s">
        <v>344</v>
      </c>
      <c r="C53" s="601"/>
      <c r="D53" s="601"/>
      <c r="E53" s="601"/>
      <c r="F53" s="601"/>
      <c r="G53" s="602"/>
      <c r="H53" s="111">
        <v>11</v>
      </c>
      <c r="I53" s="424">
        <f t="shared" si="3"/>
        <v>0.35483870967741937</v>
      </c>
      <c r="J53" s="83"/>
      <c r="K53" s="946" t="s">
        <v>17</v>
      </c>
      <c r="L53" s="947"/>
      <c r="M53" s="947"/>
      <c r="N53" s="184">
        <v>1</v>
      </c>
      <c r="O53" s="276">
        <v>1</v>
      </c>
      <c r="P53" s="111">
        <v>0</v>
      </c>
      <c r="Q53" s="164">
        <v>1</v>
      </c>
      <c r="R53" s="165">
        <v>0</v>
      </c>
      <c r="S53" s="427">
        <v>0</v>
      </c>
      <c r="T53" s="452">
        <v>0</v>
      </c>
      <c r="U53" s="450"/>
      <c r="V53" s="450"/>
      <c r="Y53" s="413"/>
    </row>
    <row r="54" spans="2:25" ht="17.25" customHeight="1" thickBot="1" x14ac:dyDescent="0.3">
      <c r="B54" s="1125" t="s">
        <v>345</v>
      </c>
      <c r="C54" s="1126"/>
      <c r="D54" s="1126"/>
      <c r="E54" s="1126"/>
      <c r="F54" s="1126"/>
      <c r="G54" s="1144"/>
      <c r="H54" s="117">
        <v>8</v>
      </c>
      <c r="I54" s="424">
        <f t="shared" si="3"/>
        <v>0.25806451612903225</v>
      </c>
      <c r="J54" s="83"/>
      <c r="K54" s="946" t="s">
        <v>352</v>
      </c>
      <c r="L54" s="947"/>
      <c r="M54" s="947"/>
      <c r="N54" s="184">
        <v>2</v>
      </c>
      <c r="O54" s="276">
        <v>2</v>
      </c>
      <c r="P54" s="111">
        <v>1</v>
      </c>
      <c r="Q54" s="164">
        <v>1</v>
      </c>
      <c r="R54" s="165">
        <v>0</v>
      </c>
      <c r="S54" s="427">
        <v>0</v>
      </c>
      <c r="T54" s="452">
        <v>0</v>
      </c>
      <c r="U54" s="450"/>
      <c r="V54" s="450"/>
      <c r="Y54" s="413"/>
    </row>
    <row r="55" spans="2:25" ht="17.25" customHeight="1" x14ac:dyDescent="0.25">
      <c r="B55" s="1145" t="s">
        <v>346</v>
      </c>
      <c r="C55" s="1146"/>
      <c r="D55" s="1146"/>
      <c r="E55" s="1146"/>
      <c r="F55" s="1146"/>
      <c r="G55" s="1147"/>
      <c r="H55" s="107">
        <v>17</v>
      </c>
      <c r="I55" s="346">
        <f t="shared" ref="I55:I62" si="4">H55/31</f>
        <v>0.54838709677419351</v>
      </c>
      <c r="K55" s="946" t="s">
        <v>19</v>
      </c>
      <c r="L55" s="947"/>
      <c r="M55" s="947"/>
      <c r="N55" s="184">
        <v>1</v>
      </c>
      <c r="O55" s="276">
        <v>1</v>
      </c>
      <c r="P55" s="111">
        <v>0</v>
      </c>
      <c r="Q55" s="164">
        <v>0</v>
      </c>
      <c r="R55" s="165">
        <v>1</v>
      </c>
      <c r="S55" s="427">
        <v>0</v>
      </c>
      <c r="T55" s="452">
        <v>0</v>
      </c>
      <c r="U55" s="450"/>
      <c r="V55" s="450"/>
      <c r="Y55" s="413"/>
    </row>
    <row r="56" spans="2:25" ht="17.25" customHeight="1" x14ac:dyDescent="0.25">
      <c r="B56" s="600" t="s">
        <v>347</v>
      </c>
      <c r="C56" s="601"/>
      <c r="D56" s="601"/>
      <c r="E56" s="601"/>
      <c r="F56" s="601"/>
      <c r="G56" s="602"/>
      <c r="H56" s="111">
        <v>6</v>
      </c>
      <c r="I56" s="347">
        <f t="shared" si="4"/>
        <v>0.19354838709677419</v>
      </c>
      <c r="K56" s="946" t="s">
        <v>367</v>
      </c>
      <c r="L56" s="947"/>
      <c r="M56" s="947"/>
      <c r="N56" s="184">
        <v>1</v>
      </c>
      <c r="O56" s="276">
        <v>1</v>
      </c>
      <c r="P56" s="111">
        <v>0</v>
      </c>
      <c r="Q56" s="164">
        <v>0</v>
      </c>
      <c r="R56" s="165">
        <v>1</v>
      </c>
      <c r="S56" s="427">
        <v>0</v>
      </c>
      <c r="T56" s="452">
        <v>0</v>
      </c>
      <c r="U56" s="450"/>
      <c r="V56" s="450"/>
      <c r="Y56" s="413"/>
    </row>
    <row r="57" spans="2:25" ht="17.25" customHeight="1" thickBot="1" x14ac:dyDescent="0.3">
      <c r="B57" s="1148" t="s">
        <v>632</v>
      </c>
      <c r="C57" s="1149"/>
      <c r="D57" s="1149"/>
      <c r="E57" s="1149"/>
      <c r="F57" s="1149"/>
      <c r="G57" s="1150"/>
      <c r="H57" s="114">
        <v>8</v>
      </c>
      <c r="I57" s="349">
        <f t="shared" si="4"/>
        <v>0.25806451612903225</v>
      </c>
      <c r="K57" s="946" t="s">
        <v>355</v>
      </c>
      <c r="L57" s="947"/>
      <c r="M57" s="947"/>
      <c r="N57" s="184">
        <v>1</v>
      </c>
      <c r="O57" s="276">
        <v>1</v>
      </c>
      <c r="P57" s="111">
        <v>0</v>
      </c>
      <c r="Q57" s="164">
        <v>0</v>
      </c>
      <c r="R57" s="165">
        <v>0</v>
      </c>
      <c r="S57" s="427">
        <v>0</v>
      </c>
      <c r="T57" s="452">
        <v>0</v>
      </c>
      <c r="U57" s="450"/>
      <c r="V57" s="450"/>
      <c r="Y57" s="413"/>
    </row>
    <row r="58" spans="2:25" ht="17.25" customHeight="1" x14ac:dyDescent="0.25">
      <c r="B58" s="597" t="s">
        <v>823</v>
      </c>
      <c r="C58" s="598"/>
      <c r="D58" s="598"/>
      <c r="E58" s="598"/>
      <c r="F58" s="598"/>
      <c r="G58" s="1171"/>
      <c r="H58" s="107">
        <v>8</v>
      </c>
      <c r="I58" s="346">
        <f t="shared" si="4"/>
        <v>0.25806451612903225</v>
      </c>
      <c r="K58" s="946" t="s">
        <v>364</v>
      </c>
      <c r="L58" s="947"/>
      <c r="M58" s="947"/>
      <c r="N58" s="184">
        <v>1</v>
      </c>
      <c r="O58" s="276">
        <v>1</v>
      </c>
      <c r="P58" s="111">
        <v>0</v>
      </c>
      <c r="Q58" s="164">
        <v>0</v>
      </c>
      <c r="R58" s="165">
        <v>1</v>
      </c>
      <c r="S58" s="427">
        <v>0</v>
      </c>
      <c r="T58" s="452">
        <v>0</v>
      </c>
      <c r="U58" s="450"/>
      <c r="V58" s="450"/>
      <c r="Y58" s="413"/>
    </row>
    <row r="59" spans="2:25" ht="17.25" customHeight="1" x14ac:dyDescent="0.25">
      <c r="B59" s="600" t="s">
        <v>824</v>
      </c>
      <c r="C59" s="601"/>
      <c r="D59" s="601"/>
      <c r="E59" s="601"/>
      <c r="F59" s="601"/>
      <c r="G59" s="939"/>
      <c r="H59" s="111">
        <v>23</v>
      </c>
      <c r="I59" s="347">
        <f t="shared" si="4"/>
        <v>0.74193548387096775</v>
      </c>
      <c r="K59" s="946" t="s">
        <v>370</v>
      </c>
      <c r="L59" s="947"/>
      <c r="M59" s="947"/>
      <c r="N59" s="184">
        <v>8</v>
      </c>
      <c r="O59" s="276">
        <v>8</v>
      </c>
      <c r="P59" s="111">
        <v>1</v>
      </c>
      <c r="Q59" s="164">
        <v>2</v>
      </c>
      <c r="R59" s="165">
        <v>3</v>
      </c>
      <c r="S59" s="427">
        <v>0</v>
      </c>
      <c r="T59" s="452">
        <v>0</v>
      </c>
      <c r="U59" s="450"/>
      <c r="V59" s="450"/>
      <c r="Y59" s="413"/>
    </row>
    <row r="60" spans="2:25" ht="17.25" customHeight="1" x14ac:dyDescent="0.25">
      <c r="B60" s="600" t="s">
        <v>18</v>
      </c>
      <c r="C60" s="601"/>
      <c r="D60" s="601"/>
      <c r="E60" s="601"/>
      <c r="F60" s="601"/>
      <c r="G60" s="939"/>
      <c r="H60" s="111">
        <v>0</v>
      </c>
      <c r="I60" s="347">
        <f t="shared" si="4"/>
        <v>0</v>
      </c>
      <c r="K60" s="946"/>
      <c r="L60" s="947"/>
      <c r="M60" s="947"/>
      <c r="N60" s="184"/>
      <c r="O60" s="276"/>
      <c r="P60" s="111"/>
      <c r="Q60" s="164"/>
      <c r="R60" s="165"/>
      <c r="S60" s="427"/>
      <c r="T60" s="452"/>
      <c r="U60" s="450"/>
      <c r="V60" s="450"/>
      <c r="Y60" s="413"/>
    </row>
    <row r="61" spans="2:25" ht="17.25" customHeight="1" x14ac:dyDescent="0.25">
      <c r="B61" s="600" t="s">
        <v>20</v>
      </c>
      <c r="C61" s="601"/>
      <c r="D61" s="601"/>
      <c r="E61" s="601"/>
      <c r="F61" s="601"/>
      <c r="G61" s="939"/>
      <c r="H61" s="111">
        <v>0</v>
      </c>
      <c r="I61" s="347">
        <f t="shared" si="4"/>
        <v>0</v>
      </c>
      <c r="K61" s="1138" t="s">
        <v>1148</v>
      </c>
      <c r="L61" s="1139"/>
      <c r="M61" s="1139"/>
      <c r="N61" s="184">
        <v>35</v>
      </c>
      <c r="O61" s="276">
        <v>35</v>
      </c>
      <c r="P61" s="111">
        <v>4</v>
      </c>
      <c r="Q61" s="164">
        <v>8</v>
      </c>
      <c r="R61" s="165">
        <v>13</v>
      </c>
      <c r="S61" s="427"/>
      <c r="T61" s="452"/>
      <c r="U61" s="450"/>
      <c r="V61" s="450"/>
      <c r="Y61" s="413"/>
    </row>
    <row r="62" spans="2:25" ht="17.25" customHeight="1" x14ac:dyDescent="0.25">
      <c r="B62" s="600" t="s">
        <v>21</v>
      </c>
      <c r="C62" s="601"/>
      <c r="D62" s="601"/>
      <c r="E62" s="601"/>
      <c r="F62" s="601"/>
      <c r="G62" s="939"/>
      <c r="H62" s="111">
        <v>4</v>
      </c>
      <c r="I62" s="347">
        <f t="shared" si="4"/>
        <v>0.12903225806451613</v>
      </c>
      <c r="K62" s="1140"/>
      <c r="L62" s="1141"/>
      <c r="M62" s="1141"/>
      <c r="N62" s="184"/>
      <c r="O62" s="276"/>
      <c r="P62" s="111"/>
      <c r="Q62" s="164"/>
      <c r="R62" s="165"/>
      <c r="S62" s="427"/>
      <c r="T62" s="452"/>
      <c r="U62" s="450"/>
      <c r="V62" s="450"/>
      <c r="Y62" s="413"/>
    </row>
    <row r="63" spans="2:25" ht="17.25" customHeight="1" x14ac:dyDescent="0.25">
      <c r="B63" s="1038" t="s">
        <v>900</v>
      </c>
      <c r="C63" s="1039"/>
      <c r="D63" s="1039"/>
      <c r="E63" s="1039"/>
      <c r="F63" s="1039"/>
      <c r="G63" s="1128"/>
      <c r="H63" s="465">
        <v>10</v>
      </c>
      <c r="I63" s="347"/>
      <c r="K63" s="1140"/>
      <c r="L63" s="1141"/>
      <c r="M63" s="1141"/>
      <c r="N63" s="280"/>
      <c r="O63" s="281"/>
      <c r="P63" s="339"/>
      <c r="Q63" s="137"/>
      <c r="R63" s="138"/>
      <c r="S63" s="428"/>
      <c r="T63" s="453"/>
      <c r="U63" s="450"/>
      <c r="V63" s="450"/>
      <c r="Y63" s="413"/>
    </row>
    <row r="64" spans="2:25" ht="17.25" customHeight="1" x14ac:dyDescent="0.25">
      <c r="B64" s="811" t="s">
        <v>1055</v>
      </c>
      <c r="C64" s="812"/>
      <c r="D64" s="812"/>
      <c r="E64" s="812"/>
      <c r="F64" s="812"/>
      <c r="G64" s="813"/>
      <c r="H64" s="476">
        <v>11.25</v>
      </c>
      <c r="I64" s="349"/>
      <c r="K64" s="334"/>
      <c r="L64" s="335"/>
      <c r="M64" s="335"/>
      <c r="N64" s="340"/>
      <c r="O64" s="341"/>
      <c r="P64" s="342"/>
      <c r="Q64" s="343"/>
      <c r="R64" s="344"/>
      <c r="S64" s="429"/>
      <c r="T64" s="454"/>
      <c r="U64" s="450"/>
      <c r="V64" s="450"/>
      <c r="Y64" s="413"/>
    </row>
    <row r="65" spans="2:25" ht="17.25" customHeight="1" thickBot="1" x14ac:dyDescent="0.3">
      <c r="B65" s="1125" t="s">
        <v>1054</v>
      </c>
      <c r="C65" s="1126"/>
      <c r="D65" s="1126"/>
      <c r="E65" s="1126"/>
      <c r="F65" s="1126"/>
      <c r="G65" s="1127"/>
      <c r="H65" s="466">
        <f>11.4285</f>
        <v>11.4285</v>
      </c>
      <c r="I65" s="348"/>
      <c r="K65" s="1142"/>
      <c r="L65" s="1143"/>
      <c r="M65" s="1143"/>
      <c r="N65" s="283"/>
      <c r="O65" s="284"/>
      <c r="P65" s="345"/>
      <c r="Q65" s="139"/>
      <c r="R65" s="140"/>
      <c r="S65" s="430"/>
      <c r="T65" s="455"/>
      <c r="U65" s="450"/>
      <c r="V65" s="450"/>
      <c r="Y65" s="413"/>
    </row>
    <row r="66" spans="2:25" ht="17.25" customHeight="1" x14ac:dyDescent="0.25">
      <c r="S66" s="413"/>
      <c r="T66" s="413"/>
      <c r="U66" s="413"/>
      <c r="V66" s="413"/>
      <c r="W66" s="413"/>
      <c r="X66" s="413"/>
      <c r="Y66" s="413"/>
    </row>
    <row r="67" spans="2:25" ht="17.25" customHeight="1" thickBot="1" x14ac:dyDescent="0.3">
      <c r="B67" s="500" t="s">
        <v>557</v>
      </c>
      <c r="C67" s="500"/>
      <c r="D67" s="500"/>
    </row>
    <row r="68" spans="2:25" ht="17.25" customHeight="1" x14ac:dyDescent="0.25">
      <c r="B68" s="974" t="s">
        <v>1150</v>
      </c>
      <c r="C68" s="975"/>
      <c r="D68" s="975"/>
      <c r="E68" s="975"/>
      <c r="F68" s="975"/>
      <c r="G68" s="975"/>
      <c r="H68" s="975"/>
      <c r="I68" s="975"/>
      <c r="J68" s="975"/>
      <c r="K68" s="975"/>
      <c r="L68" s="975"/>
      <c r="M68" s="975"/>
      <c r="N68" s="975"/>
      <c r="O68" s="975"/>
      <c r="P68" s="975"/>
      <c r="Q68" s="975"/>
      <c r="R68" s="976"/>
    </row>
    <row r="69" spans="2:25" ht="17.25" customHeight="1" thickBot="1" x14ac:dyDescent="0.3">
      <c r="B69" s="977"/>
      <c r="C69" s="978"/>
      <c r="D69" s="978"/>
      <c r="E69" s="978"/>
      <c r="F69" s="978"/>
      <c r="G69" s="978"/>
      <c r="H69" s="978"/>
      <c r="I69" s="978"/>
      <c r="J69" s="978"/>
      <c r="K69" s="978"/>
      <c r="L69" s="978"/>
      <c r="M69" s="978"/>
      <c r="N69" s="978"/>
      <c r="O69" s="978"/>
      <c r="P69" s="978"/>
      <c r="Q69" s="978"/>
      <c r="R69" s="979"/>
    </row>
    <row r="70" spans="2:25" ht="17.25" customHeight="1" x14ac:dyDescent="0.25">
      <c r="B70" s="1122"/>
      <c r="C70" s="1122"/>
      <c r="D70" s="1122"/>
      <c r="E70" s="1122"/>
      <c r="F70" s="1122"/>
      <c r="G70" s="1122"/>
      <c r="H70" s="1122"/>
      <c r="I70" s="1122"/>
      <c r="J70" s="1122"/>
      <c r="K70" s="1122"/>
      <c r="L70" s="1122"/>
      <c r="M70" s="1122"/>
      <c r="N70" s="1122"/>
      <c r="O70" s="1122"/>
      <c r="P70" s="1122"/>
      <c r="Q70" s="1122"/>
      <c r="R70" s="1122"/>
    </row>
    <row r="71" spans="2:25" ht="17.25" customHeight="1" x14ac:dyDescent="0.25">
      <c r="B71" s="760" t="s">
        <v>210</v>
      </c>
      <c r="C71" s="760"/>
      <c r="D71" s="760"/>
      <c r="E71" s="760"/>
      <c r="F71" s="760"/>
      <c r="G71" s="760"/>
    </row>
    <row r="72" spans="2:25" ht="17.25" customHeight="1" thickBot="1" x14ac:dyDescent="0.3"/>
    <row r="73" spans="2:25" ht="17.25" customHeight="1" x14ac:dyDescent="0.25">
      <c r="B73" s="797" t="s">
        <v>140</v>
      </c>
      <c r="C73" s="798"/>
      <c r="D73" s="798"/>
      <c r="E73" s="798"/>
      <c r="F73" s="832"/>
      <c r="G73" s="798" t="s">
        <v>141</v>
      </c>
      <c r="H73" s="798"/>
      <c r="I73" s="486" t="s">
        <v>172</v>
      </c>
      <c r="J73" s="488"/>
      <c r="L73" s="797" t="s">
        <v>140</v>
      </c>
      <c r="M73" s="798"/>
      <c r="N73" s="798"/>
      <c r="O73" s="798"/>
      <c r="P73" s="832"/>
      <c r="Q73" s="797" t="s">
        <v>141</v>
      </c>
      <c r="R73" s="832"/>
      <c r="S73" s="486" t="s">
        <v>172</v>
      </c>
      <c r="T73" s="488"/>
    </row>
    <row r="74" spans="2:25" ht="17.25" customHeight="1" thickBot="1" x14ac:dyDescent="0.3">
      <c r="B74" s="801"/>
      <c r="C74" s="802"/>
      <c r="D74" s="802"/>
      <c r="E74" s="802"/>
      <c r="F74" s="859"/>
      <c r="G74" s="802"/>
      <c r="H74" s="802"/>
      <c r="I74" s="504"/>
      <c r="J74" s="506"/>
      <c r="L74" s="801"/>
      <c r="M74" s="802"/>
      <c r="N74" s="802"/>
      <c r="O74" s="802"/>
      <c r="P74" s="859"/>
      <c r="Q74" s="801"/>
      <c r="R74" s="859"/>
      <c r="S74" s="504"/>
      <c r="T74" s="506"/>
    </row>
    <row r="75" spans="2:25" ht="17.25" customHeight="1" x14ac:dyDescent="0.25">
      <c r="B75" s="1177" t="s">
        <v>1134</v>
      </c>
      <c r="C75" s="1178"/>
      <c r="D75" s="1178"/>
      <c r="E75" s="1178"/>
      <c r="F75" s="1179"/>
      <c r="G75" s="948">
        <v>3</v>
      </c>
      <c r="H75" s="949"/>
      <c r="I75" s="948">
        <v>3</v>
      </c>
      <c r="J75" s="949"/>
      <c r="L75" s="980" t="s">
        <v>1144</v>
      </c>
      <c r="M75" s="981"/>
      <c r="N75" s="981"/>
      <c r="O75" s="981"/>
      <c r="P75" s="982"/>
      <c r="Q75" s="948">
        <v>1</v>
      </c>
      <c r="R75" s="949"/>
      <c r="S75" s="948">
        <v>1</v>
      </c>
      <c r="T75" s="949"/>
    </row>
    <row r="76" spans="2:25" ht="17.25" customHeight="1" x14ac:dyDescent="0.25">
      <c r="B76" s="838" t="s">
        <v>1135</v>
      </c>
      <c r="C76" s="839"/>
      <c r="D76" s="839"/>
      <c r="E76" s="839"/>
      <c r="F76" s="840"/>
      <c r="G76" s="836">
        <v>1</v>
      </c>
      <c r="H76" s="837"/>
      <c r="I76" s="836">
        <v>1</v>
      </c>
      <c r="J76" s="837"/>
      <c r="L76" s="993"/>
      <c r="M76" s="994"/>
      <c r="N76" s="994"/>
      <c r="O76" s="994"/>
      <c r="P76" s="995"/>
      <c r="Q76" s="996"/>
      <c r="R76" s="997"/>
      <c r="S76" s="836"/>
      <c r="T76" s="837"/>
    </row>
    <row r="77" spans="2:25" ht="17.25" customHeight="1" x14ac:dyDescent="0.25">
      <c r="B77" s="838" t="s">
        <v>1136</v>
      </c>
      <c r="C77" s="839"/>
      <c r="D77" s="839"/>
      <c r="E77" s="839"/>
      <c r="F77" s="840"/>
      <c r="G77" s="836">
        <v>1</v>
      </c>
      <c r="H77" s="837"/>
      <c r="I77" s="836">
        <v>1</v>
      </c>
      <c r="J77" s="837"/>
      <c r="L77" s="993"/>
      <c r="M77" s="994"/>
      <c r="N77" s="994"/>
      <c r="O77" s="994"/>
      <c r="P77" s="995"/>
      <c r="Q77" s="996"/>
      <c r="R77" s="997"/>
      <c r="S77" s="836"/>
      <c r="T77" s="837"/>
    </row>
    <row r="78" spans="2:25" ht="17.25" customHeight="1" x14ac:dyDescent="0.25">
      <c r="B78" s="838" t="s">
        <v>1137</v>
      </c>
      <c r="C78" s="839"/>
      <c r="D78" s="839"/>
      <c r="E78" s="839"/>
      <c r="F78" s="840"/>
      <c r="G78" s="836">
        <v>1</v>
      </c>
      <c r="H78" s="837"/>
      <c r="I78" s="836">
        <v>1</v>
      </c>
      <c r="J78" s="837"/>
      <c r="L78" s="993"/>
      <c r="M78" s="994"/>
      <c r="N78" s="994"/>
      <c r="O78" s="994"/>
      <c r="P78" s="995"/>
      <c r="Q78" s="996"/>
      <c r="R78" s="997"/>
      <c r="S78" s="836"/>
      <c r="T78" s="837"/>
    </row>
    <row r="79" spans="2:25" ht="17.25" customHeight="1" x14ac:dyDescent="0.25">
      <c r="B79" s="838" t="s">
        <v>1138</v>
      </c>
      <c r="C79" s="839"/>
      <c r="D79" s="839"/>
      <c r="E79" s="839"/>
      <c r="F79" s="840"/>
      <c r="G79" s="836">
        <v>2</v>
      </c>
      <c r="H79" s="837"/>
      <c r="I79" s="836">
        <v>2</v>
      </c>
      <c r="J79" s="837"/>
      <c r="L79" s="993"/>
      <c r="M79" s="994"/>
      <c r="N79" s="994"/>
      <c r="O79" s="994"/>
      <c r="P79" s="995"/>
      <c r="Q79" s="996"/>
      <c r="R79" s="997"/>
      <c r="S79" s="836"/>
      <c r="T79" s="837"/>
    </row>
    <row r="80" spans="2:25" ht="17.25" customHeight="1" x14ac:dyDescent="0.25">
      <c r="B80" s="838" t="s">
        <v>1139</v>
      </c>
      <c r="C80" s="839"/>
      <c r="D80" s="839"/>
      <c r="E80" s="839"/>
      <c r="F80" s="840"/>
      <c r="G80" s="836">
        <v>1</v>
      </c>
      <c r="H80" s="837"/>
      <c r="I80" s="836">
        <v>1</v>
      </c>
      <c r="J80" s="837"/>
      <c r="L80" s="993"/>
      <c r="M80" s="994"/>
      <c r="N80" s="994"/>
      <c r="O80" s="994"/>
      <c r="P80" s="995"/>
      <c r="Q80" s="996"/>
      <c r="R80" s="997"/>
      <c r="S80" s="836"/>
      <c r="T80" s="837"/>
    </row>
    <row r="81" spans="2:20" ht="17.25" customHeight="1" x14ac:dyDescent="0.25">
      <c r="B81" s="838" t="s">
        <v>1140</v>
      </c>
      <c r="C81" s="839"/>
      <c r="D81" s="839"/>
      <c r="E81" s="839"/>
      <c r="F81" s="840"/>
      <c r="G81" s="836">
        <v>1</v>
      </c>
      <c r="H81" s="837"/>
      <c r="I81" s="836">
        <v>1</v>
      </c>
      <c r="J81" s="837"/>
      <c r="L81" s="993"/>
      <c r="M81" s="994"/>
      <c r="N81" s="994"/>
      <c r="O81" s="994"/>
      <c r="P81" s="995"/>
      <c r="Q81" s="996"/>
      <c r="R81" s="997"/>
      <c r="S81" s="836"/>
      <c r="T81" s="837"/>
    </row>
    <row r="82" spans="2:20" ht="17.25" customHeight="1" x14ac:dyDescent="0.25">
      <c r="B82" s="838" t="s">
        <v>1141</v>
      </c>
      <c r="C82" s="839"/>
      <c r="D82" s="839"/>
      <c r="E82" s="839"/>
      <c r="F82" s="840"/>
      <c r="G82" s="836">
        <v>1</v>
      </c>
      <c r="H82" s="837"/>
      <c r="I82" s="836">
        <v>1</v>
      </c>
      <c r="J82" s="837"/>
      <c r="L82" s="993"/>
      <c r="M82" s="994"/>
      <c r="N82" s="994"/>
      <c r="O82" s="994"/>
      <c r="P82" s="995"/>
      <c r="Q82" s="996"/>
      <c r="R82" s="997"/>
      <c r="S82" s="836"/>
      <c r="T82" s="837"/>
    </row>
    <row r="83" spans="2:20" ht="17.25" customHeight="1" x14ac:dyDescent="0.25">
      <c r="B83" s="838" t="s">
        <v>1142</v>
      </c>
      <c r="C83" s="839"/>
      <c r="D83" s="839"/>
      <c r="E83" s="839"/>
      <c r="F83" s="840"/>
      <c r="G83" s="996">
        <v>0.5</v>
      </c>
      <c r="H83" s="997"/>
      <c r="I83" s="836">
        <v>1</v>
      </c>
      <c r="J83" s="837"/>
      <c r="L83" s="993"/>
      <c r="M83" s="994"/>
      <c r="N83" s="994"/>
      <c r="O83" s="994"/>
      <c r="P83" s="995"/>
      <c r="Q83" s="996"/>
      <c r="R83" s="997"/>
      <c r="S83" s="836"/>
      <c r="T83" s="837"/>
    </row>
    <row r="84" spans="2:20" ht="17.25" customHeight="1" thickBot="1" x14ac:dyDescent="0.3">
      <c r="B84" s="666" t="s">
        <v>1143</v>
      </c>
      <c r="C84" s="667"/>
      <c r="D84" s="667"/>
      <c r="E84" s="667"/>
      <c r="F84" s="668"/>
      <c r="G84" s="1180">
        <v>1</v>
      </c>
      <c r="H84" s="1181"/>
      <c r="I84" s="988">
        <v>1</v>
      </c>
      <c r="J84" s="989"/>
      <c r="L84" s="983"/>
      <c r="M84" s="984"/>
      <c r="N84" s="984"/>
      <c r="O84" s="984"/>
      <c r="P84" s="985"/>
      <c r="Q84" s="986"/>
      <c r="R84" s="987"/>
      <c r="S84" s="988"/>
      <c r="T84" s="989"/>
    </row>
    <row r="85" spans="2:20" ht="17.25" customHeight="1" x14ac:dyDescent="0.25"/>
    <row r="86" spans="2:20" ht="17.25" customHeight="1" x14ac:dyDescent="0.25">
      <c r="B86" s="760" t="s">
        <v>211</v>
      </c>
      <c r="C86" s="760"/>
      <c r="D86" s="760"/>
      <c r="E86" s="760"/>
      <c r="F86" s="760"/>
      <c r="G86" s="760"/>
      <c r="H86" s="760"/>
    </row>
    <row r="87" spans="2:20" ht="17.25" customHeight="1" thickBot="1" x14ac:dyDescent="0.3">
      <c r="B87" s="2"/>
      <c r="C87" s="2"/>
      <c r="D87" s="2"/>
      <c r="E87" s="2"/>
      <c r="F87" s="2"/>
      <c r="G87" s="2"/>
    </row>
    <row r="88" spans="2:20" ht="17.25" customHeight="1" x14ac:dyDescent="0.25">
      <c r="B88" s="507" t="s">
        <v>22</v>
      </c>
      <c r="C88" s="507" t="s">
        <v>212</v>
      </c>
      <c r="D88" s="507" t="s">
        <v>213</v>
      </c>
      <c r="E88" s="507" t="s">
        <v>214</v>
      </c>
      <c r="F88" s="507" t="s">
        <v>215</v>
      </c>
      <c r="G88" s="507" t="s">
        <v>214</v>
      </c>
      <c r="H88" s="507" t="s">
        <v>392</v>
      </c>
      <c r="I88" s="486" t="s">
        <v>214</v>
      </c>
      <c r="J88" s="559" t="s">
        <v>218</v>
      </c>
      <c r="K88" s="573"/>
      <c r="L88" s="559" t="s">
        <v>219</v>
      </c>
      <c r="M88" s="573"/>
      <c r="N88" s="559" t="s">
        <v>220</v>
      </c>
      <c r="O88" s="573"/>
      <c r="P88" s="559" t="s">
        <v>221</v>
      </c>
      <c r="Q88" s="573"/>
      <c r="R88" s="559" t="s">
        <v>222</v>
      </c>
      <c r="S88" s="573"/>
    </row>
    <row r="89" spans="2:20" ht="17.25" customHeight="1" x14ac:dyDescent="0.25">
      <c r="B89" s="508"/>
      <c r="C89" s="508"/>
      <c r="D89" s="508"/>
      <c r="E89" s="508"/>
      <c r="F89" s="508"/>
      <c r="G89" s="508"/>
      <c r="H89" s="508"/>
      <c r="I89" s="501"/>
      <c r="J89" s="571" t="s">
        <v>216</v>
      </c>
      <c r="K89" s="574" t="s">
        <v>217</v>
      </c>
      <c r="L89" s="571" t="s">
        <v>216</v>
      </c>
      <c r="M89" s="574" t="s">
        <v>217</v>
      </c>
      <c r="N89" s="571" t="s">
        <v>216</v>
      </c>
      <c r="O89" s="574" t="s">
        <v>217</v>
      </c>
      <c r="P89" s="571" t="s">
        <v>216</v>
      </c>
      <c r="Q89" s="574" t="s">
        <v>217</v>
      </c>
      <c r="R89" s="571" t="s">
        <v>216</v>
      </c>
      <c r="S89" s="574" t="s">
        <v>217</v>
      </c>
    </row>
    <row r="90" spans="2:20" ht="17.25" customHeight="1" x14ac:dyDescent="0.25">
      <c r="B90" s="508"/>
      <c r="C90" s="508"/>
      <c r="D90" s="508"/>
      <c r="E90" s="508"/>
      <c r="F90" s="508"/>
      <c r="G90" s="508"/>
      <c r="H90" s="508"/>
      <c r="I90" s="501"/>
      <c r="J90" s="571"/>
      <c r="K90" s="574"/>
      <c r="L90" s="571"/>
      <c r="M90" s="574"/>
      <c r="N90" s="571"/>
      <c r="O90" s="574"/>
      <c r="P90" s="571"/>
      <c r="Q90" s="574"/>
      <c r="R90" s="571"/>
      <c r="S90" s="574"/>
    </row>
    <row r="91" spans="2:20" ht="17.25" customHeight="1" thickBot="1" x14ac:dyDescent="0.3">
      <c r="B91" s="509"/>
      <c r="C91" s="508"/>
      <c r="D91" s="509"/>
      <c r="E91" s="509"/>
      <c r="F91" s="509"/>
      <c r="G91" s="509"/>
      <c r="H91" s="509"/>
      <c r="I91" s="504"/>
      <c r="J91" s="572"/>
      <c r="K91" s="728"/>
      <c r="L91" s="572"/>
      <c r="M91" s="728"/>
      <c r="N91" s="572"/>
      <c r="O91" s="728"/>
      <c r="P91" s="572"/>
      <c r="Q91" s="728"/>
      <c r="R91" s="572"/>
      <c r="S91" s="728"/>
    </row>
    <row r="92" spans="2:20" ht="17.25" customHeight="1" x14ac:dyDescent="0.25">
      <c r="B92" s="461">
        <v>42988</v>
      </c>
      <c r="C92" s="350">
        <f t="shared" ref="C92:C93" si="5">SUM(D92,F92,H92)</f>
        <v>303</v>
      </c>
      <c r="D92" s="354">
        <v>129</v>
      </c>
      <c r="E92" s="355">
        <v>2</v>
      </c>
      <c r="F92" s="355">
        <v>123</v>
      </c>
      <c r="G92" s="355">
        <v>2</v>
      </c>
      <c r="H92" s="355">
        <v>51</v>
      </c>
      <c r="I92" s="356">
        <v>0</v>
      </c>
      <c r="J92" s="351">
        <v>2</v>
      </c>
      <c r="K92" s="352">
        <v>34</v>
      </c>
      <c r="L92" s="351">
        <v>2</v>
      </c>
      <c r="M92" s="352">
        <v>38</v>
      </c>
      <c r="N92" s="351">
        <v>1</v>
      </c>
      <c r="O92" s="352">
        <v>28</v>
      </c>
      <c r="P92" s="351">
        <v>1</v>
      </c>
      <c r="Q92" s="352">
        <v>29</v>
      </c>
      <c r="R92" s="351">
        <v>2</v>
      </c>
      <c r="S92" s="353">
        <v>32</v>
      </c>
    </row>
    <row r="93" spans="2:20" ht="17.25" customHeight="1" thickBot="1" x14ac:dyDescent="0.3">
      <c r="B93" s="462">
        <v>43251</v>
      </c>
      <c r="C93" s="357">
        <f t="shared" si="5"/>
        <v>305</v>
      </c>
      <c r="D93" s="358">
        <v>128</v>
      </c>
      <c r="E93" s="357">
        <v>2</v>
      </c>
      <c r="F93" s="357">
        <v>127</v>
      </c>
      <c r="G93" s="357">
        <v>2</v>
      </c>
      <c r="H93" s="357">
        <v>50</v>
      </c>
      <c r="I93" s="359">
        <v>0</v>
      </c>
      <c r="J93" s="360">
        <v>2</v>
      </c>
      <c r="K93" s="361">
        <v>35</v>
      </c>
      <c r="L93" s="360">
        <v>2</v>
      </c>
      <c r="M93" s="361">
        <v>36</v>
      </c>
      <c r="N93" s="360">
        <v>1</v>
      </c>
      <c r="O93" s="361">
        <v>28</v>
      </c>
      <c r="P93" s="360">
        <v>1</v>
      </c>
      <c r="Q93" s="361">
        <v>29</v>
      </c>
      <c r="R93" s="360">
        <v>2</v>
      </c>
      <c r="S93" s="362">
        <v>35</v>
      </c>
    </row>
    <row r="94" spans="2:20" ht="17.25" customHeight="1" x14ac:dyDescent="0.25">
      <c r="B94" s="463">
        <v>43353</v>
      </c>
      <c r="C94" s="350">
        <v>352</v>
      </c>
      <c r="D94" s="354">
        <v>139</v>
      </c>
      <c r="E94" s="355">
        <v>2</v>
      </c>
      <c r="F94" s="355">
        <v>154</v>
      </c>
      <c r="G94" s="355">
        <v>2</v>
      </c>
      <c r="H94" s="355">
        <v>59</v>
      </c>
      <c r="I94" s="356">
        <v>0</v>
      </c>
      <c r="J94" s="351">
        <v>2</v>
      </c>
      <c r="K94" s="352">
        <v>40</v>
      </c>
      <c r="L94" s="351">
        <v>2</v>
      </c>
      <c r="M94" s="352">
        <v>38</v>
      </c>
      <c r="N94" s="351">
        <v>2</v>
      </c>
      <c r="O94" s="352">
        <v>34</v>
      </c>
      <c r="P94" s="351">
        <v>1</v>
      </c>
      <c r="Q94" s="352">
        <v>27</v>
      </c>
      <c r="R94" s="351">
        <v>2</v>
      </c>
      <c r="S94" s="353">
        <v>34</v>
      </c>
    </row>
    <row r="95" spans="2:20" ht="17.25" customHeight="1" thickBot="1" x14ac:dyDescent="0.3">
      <c r="B95" s="462">
        <v>43616</v>
      </c>
      <c r="C95" s="357">
        <v>360</v>
      </c>
      <c r="D95" s="358">
        <f>SUM(K95,M95,O95,Q95)</f>
        <v>145</v>
      </c>
      <c r="E95" s="357">
        <v>2</v>
      </c>
      <c r="F95" s="357">
        <v>156</v>
      </c>
      <c r="G95" s="357">
        <v>2</v>
      </c>
      <c r="H95" s="357">
        <v>59</v>
      </c>
      <c r="I95" s="359">
        <v>0</v>
      </c>
      <c r="J95" s="360">
        <v>2</v>
      </c>
      <c r="K95" s="361">
        <v>43</v>
      </c>
      <c r="L95" s="360">
        <v>2</v>
      </c>
      <c r="M95" s="361">
        <v>39</v>
      </c>
      <c r="N95" s="360">
        <v>2</v>
      </c>
      <c r="O95" s="361">
        <v>35</v>
      </c>
      <c r="P95" s="360">
        <v>1</v>
      </c>
      <c r="Q95" s="361">
        <v>28</v>
      </c>
      <c r="R95" s="360">
        <v>2</v>
      </c>
      <c r="S95" s="362">
        <v>35</v>
      </c>
    </row>
    <row r="96" spans="2:20" ht="17.25" customHeight="1" thickBot="1" x14ac:dyDescent="0.3">
      <c r="B96" s="462">
        <v>43718</v>
      </c>
      <c r="C96" s="350">
        <f t="shared" ref="C96:C97" si="6">SUM(D96,F96,H96)</f>
        <v>398</v>
      </c>
      <c r="D96" s="354">
        <f>K96+M96+O96+Q96</f>
        <v>154</v>
      </c>
      <c r="E96" s="355">
        <v>2</v>
      </c>
      <c r="F96" s="355">
        <f>S96+C107+E107+G107+I107</f>
        <v>166</v>
      </c>
      <c r="G96" s="355">
        <v>2</v>
      </c>
      <c r="H96" s="355">
        <f>K107+M107+O107</f>
        <v>78</v>
      </c>
      <c r="I96" s="356">
        <v>0</v>
      </c>
      <c r="J96" s="351">
        <v>2</v>
      </c>
      <c r="K96" s="352">
        <v>39</v>
      </c>
      <c r="L96" s="351">
        <v>2</v>
      </c>
      <c r="M96" s="352">
        <v>41</v>
      </c>
      <c r="N96" s="351">
        <v>2</v>
      </c>
      <c r="O96" s="352">
        <v>37</v>
      </c>
      <c r="P96" s="351">
        <v>2</v>
      </c>
      <c r="Q96" s="352">
        <v>37</v>
      </c>
      <c r="R96" s="351">
        <v>2</v>
      </c>
      <c r="S96" s="353">
        <v>37</v>
      </c>
    </row>
    <row r="97" spans="2:20" ht="17.25" customHeight="1" thickBot="1" x14ac:dyDescent="0.3">
      <c r="B97" s="462">
        <v>43982</v>
      </c>
      <c r="C97" s="357">
        <f t="shared" si="6"/>
        <v>400</v>
      </c>
      <c r="D97" s="358">
        <f>K97+M97+O97+Q97</f>
        <v>159</v>
      </c>
      <c r="E97" s="357">
        <v>2</v>
      </c>
      <c r="F97" s="357">
        <f>S97+C108+E108+G108+I108</f>
        <v>165</v>
      </c>
      <c r="G97" s="357">
        <v>2</v>
      </c>
      <c r="H97" s="357">
        <f>K108+M108+O108</f>
        <v>76</v>
      </c>
      <c r="I97" s="359">
        <v>0</v>
      </c>
      <c r="J97" s="360">
        <v>2</v>
      </c>
      <c r="K97" s="361">
        <v>43</v>
      </c>
      <c r="L97" s="360">
        <v>2</v>
      </c>
      <c r="M97" s="361">
        <v>41</v>
      </c>
      <c r="N97" s="360">
        <v>2</v>
      </c>
      <c r="O97" s="361">
        <v>38</v>
      </c>
      <c r="P97" s="360">
        <v>2</v>
      </c>
      <c r="Q97" s="361">
        <v>37</v>
      </c>
      <c r="R97" s="360">
        <v>2</v>
      </c>
      <c r="S97" s="362">
        <v>38</v>
      </c>
    </row>
    <row r="98" spans="2:20" ht="17.25" customHeight="1" thickBot="1" x14ac:dyDescent="0.3">
      <c r="B98" s="6"/>
      <c r="C98" s="58"/>
      <c r="D98" s="58"/>
      <c r="E98" s="58"/>
      <c r="F98" s="58"/>
      <c r="G98" s="58"/>
      <c r="H98" s="58"/>
      <c r="I98" s="58"/>
      <c r="J98" s="58"/>
      <c r="K98" s="58"/>
      <c r="L98" s="58"/>
      <c r="M98" s="58"/>
      <c r="N98" s="58"/>
      <c r="O98" s="58"/>
      <c r="P98" s="58"/>
      <c r="Q98" s="58"/>
      <c r="R98" s="58"/>
      <c r="S98" s="59"/>
    </row>
    <row r="99" spans="2:20" ht="17.25" customHeight="1" x14ac:dyDescent="0.25">
      <c r="B99" s="559" t="s">
        <v>223</v>
      </c>
      <c r="C99" s="573"/>
      <c r="D99" s="559" t="s">
        <v>224</v>
      </c>
      <c r="E99" s="573"/>
      <c r="F99" s="559" t="s">
        <v>225</v>
      </c>
      <c r="G99" s="573"/>
      <c r="H99" s="559" t="s">
        <v>226</v>
      </c>
      <c r="I99" s="573"/>
      <c r="J99" s="559" t="s">
        <v>227</v>
      </c>
      <c r="K99" s="573"/>
      <c r="L99" s="559" t="s">
        <v>228</v>
      </c>
      <c r="M99" s="573"/>
      <c r="N99" s="559" t="s">
        <v>229</v>
      </c>
      <c r="O99" s="931"/>
      <c r="P99" s="559" t="s">
        <v>23</v>
      </c>
      <c r="Q99" s="567"/>
      <c r="R99" s="567"/>
      <c r="S99" s="573"/>
    </row>
    <row r="100" spans="2:20" ht="17.25" customHeight="1" x14ac:dyDescent="0.25">
      <c r="B100" s="571" t="s">
        <v>216</v>
      </c>
      <c r="C100" s="574" t="s">
        <v>217</v>
      </c>
      <c r="D100" s="571" t="s">
        <v>216</v>
      </c>
      <c r="E100" s="574" t="s">
        <v>217</v>
      </c>
      <c r="F100" s="571" t="s">
        <v>216</v>
      </c>
      <c r="G100" s="574" t="s">
        <v>217</v>
      </c>
      <c r="H100" s="571" t="s">
        <v>216</v>
      </c>
      <c r="I100" s="574" t="s">
        <v>217</v>
      </c>
      <c r="J100" s="571" t="s">
        <v>216</v>
      </c>
      <c r="K100" s="574" t="s">
        <v>217</v>
      </c>
      <c r="L100" s="571" t="s">
        <v>216</v>
      </c>
      <c r="M100" s="574" t="s">
        <v>217</v>
      </c>
      <c r="N100" s="571" t="s">
        <v>216</v>
      </c>
      <c r="O100" s="849" t="s">
        <v>217</v>
      </c>
      <c r="P100" s="571"/>
      <c r="Q100" s="568"/>
      <c r="R100" s="568"/>
      <c r="S100" s="574"/>
    </row>
    <row r="101" spans="2:20" ht="17.25" customHeight="1" x14ac:dyDescent="0.25">
      <c r="B101" s="572"/>
      <c r="C101" s="728"/>
      <c r="D101" s="572"/>
      <c r="E101" s="728"/>
      <c r="F101" s="572"/>
      <c r="G101" s="728"/>
      <c r="H101" s="572"/>
      <c r="I101" s="728"/>
      <c r="J101" s="572"/>
      <c r="K101" s="728"/>
      <c r="L101" s="572"/>
      <c r="M101" s="728"/>
      <c r="N101" s="572"/>
      <c r="O101" s="850"/>
      <c r="P101" s="571" t="s">
        <v>153</v>
      </c>
      <c r="Q101" s="568" t="s">
        <v>473</v>
      </c>
      <c r="R101" s="568" t="s">
        <v>169</v>
      </c>
      <c r="S101" s="574" t="s">
        <v>170</v>
      </c>
    </row>
    <row r="102" spans="2:20" ht="17.25" customHeight="1" thickBot="1" x14ac:dyDescent="0.3">
      <c r="B102" s="572"/>
      <c r="C102" s="728"/>
      <c r="D102" s="572"/>
      <c r="E102" s="728"/>
      <c r="F102" s="572"/>
      <c r="G102" s="728"/>
      <c r="H102" s="572"/>
      <c r="I102" s="728"/>
      <c r="J102" s="572"/>
      <c r="K102" s="728"/>
      <c r="L102" s="572"/>
      <c r="M102" s="728"/>
      <c r="N102" s="572"/>
      <c r="O102" s="850"/>
      <c r="P102" s="572"/>
      <c r="Q102" s="1176"/>
      <c r="R102" s="1176"/>
      <c r="S102" s="728"/>
    </row>
    <row r="103" spans="2:20" ht="17.25" customHeight="1" x14ac:dyDescent="0.25">
      <c r="B103" s="114">
        <v>2</v>
      </c>
      <c r="C103" s="113">
        <v>31</v>
      </c>
      <c r="D103" s="115">
        <v>1</v>
      </c>
      <c r="E103" s="116">
        <v>18</v>
      </c>
      <c r="F103" s="115">
        <v>1</v>
      </c>
      <c r="G103" s="116">
        <v>24</v>
      </c>
      <c r="H103" s="115">
        <v>1</v>
      </c>
      <c r="I103" s="116">
        <v>18</v>
      </c>
      <c r="J103" s="115">
        <v>2</v>
      </c>
      <c r="K103" s="116">
        <v>20</v>
      </c>
      <c r="L103" s="115">
        <v>1</v>
      </c>
      <c r="M103" s="116">
        <v>10</v>
      </c>
      <c r="N103" s="115">
        <v>2</v>
      </c>
      <c r="O103" s="116">
        <v>21</v>
      </c>
      <c r="P103" s="108" t="e">
        <f>AVERAGE(Q103:S103)</f>
        <v>#DIV/0!</v>
      </c>
      <c r="Q103" s="1217" t="s">
        <v>1149</v>
      </c>
      <c r="R103" s="826"/>
      <c r="S103" s="1218"/>
    </row>
    <row r="104" spans="2:20" ht="17.25" customHeight="1" thickBot="1" x14ac:dyDescent="0.3">
      <c r="B104" s="117">
        <v>2</v>
      </c>
      <c r="C104" s="118">
        <v>30</v>
      </c>
      <c r="D104" s="119">
        <v>1</v>
      </c>
      <c r="E104" s="120">
        <v>18</v>
      </c>
      <c r="F104" s="119">
        <v>1</v>
      </c>
      <c r="G104" s="120">
        <v>25</v>
      </c>
      <c r="H104" s="119">
        <v>1</v>
      </c>
      <c r="I104" s="120">
        <v>19</v>
      </c>
      <c r="J104" s="119">
        <v>2</v>
      </c>
      <c r="K104" s="120">
        <v>20</v>
      </c>
      <c r="L104" s="119">
        <v>1</v>
      </c>
      <c r="M104" s="120">
        <v>8</v>
      </c>
      <c r="N104" s="119">
        <v>2</v>
      </c>
      <c r="O104" s="120">
        <v>22</v>
      </c>
      <c r="P104" s="110" t="e">
        <f t="shared" ref="P104:P108" si="7">AVERAGE(Q104:S104)</f>
        <v>#DIV/0!</v>
      </c>
      <c r="Q104" s="1219"/>
      <c r="R104" s="1220"/>
      <c r="S104" s="1221"/>
    </row>
    <row r="105" spans="2:20" ht="17.25" customHeight="1" x14ac:dyDescent="0.25">
      <c r="B105" s="114">
        <v>2</v>
      </c>
      <c r="C105" s="113">
        <v>44</v>
      </c>
      <c r="D105" s="115">
        <v>2</v>
      </c>
      <c r="E105" s="116">
        <v>29</v>
      </c>
      <c r="F105" s="115">
        <v>1</v>
      </c>
      <c r="G105" s="116">
        <v>23</v>
      </c>
      <c r="H105" s="115">
        <v>1</v>
      </c>
      <c r="I105" s="116">
        <v>24</v>
      </c>
      <c r="J105" s="115">
        <v>2</v>
      </c>
      <c r="K105" s="116">
        <v>27</v>
      </c>
      <c r="L105" s="115">
        <v>2</v>
      </c>
      <c r="M105" s="116">
        <v>24</v>
      </c>
      <c r="N105" s="115">
        <v>1</v>
      </c>
      <c r="O105" s="116">
        <v>8</v>
      </c>
      <c r="P105" s="110" t="e">
        <f t="shared" si="7"/>
        <v>#DIV/0!</v>
      </c>
      <c r="Q105" s="1219"/>
      <c r="R105" s="1220"/>
      <c r="S105" s="1221"/>
    </row>
    <row r="106" spans="2:20" ht="17.25" customHeight="1" thickBot="1" x14ac:dyDescent="0.3">
      <c r="B106" s="117">
        <v>2</v>
      </c>
      <c r="C106" s="118">
        <v>45</v>
      </c>
      <c r="D106" s="119">
        <v>2</v>
      </c>
      <c r="E106" s="120">
        <v>29</v>
      </c>
      <c r="F106" s="119">
        <v>1</v>
      </c>
      <c r="G106" s="120">
        <v>24</v>
      </c>
      <c r="H106" s="119">
        <v>1</v>
      </c>
      <c r="I106" s="120">
        <v>23</v>
      </c>
      <c r="J106" s="119">
        <v>2</v>
      </c>
      <c r="K106" s="120">
        <v>28</v>
      </c>
      <c r="L106" s="119">
        <v>2</v>
      </c>
      <c r="M106" s="120">
        <v>24</v>
      </c>
      <c r="N106" s="119">
        <v>1</v>
      </c>
      <c r="O106" s="120">
        <v>7</v>
      </c>
      <c r="P106" s="110" t="e">
        <f t="shared" si="7"/>
        <v>#DIV/0!</v>
      </c>
      <c r="Q106" s="1219"/>
      <c r="R106" s="1220"/>
      <c r="S106" s="1221"/>
    </row>
    <row r="107" spans="2:20" ht="17.25" customHeight="1" x14ac:dyDescent="0.25">
      <c r="B107" s="114">
        <v>2</v>
      </c>
      <c r="C107" s="113">
        <v>31</v>
      </c>
      <c r="D107" s="115">
        <v>2</v>
      </c>
      <c r="E107" s="116">
        <v>44</v>
      </c>
      <c r="F107" s="115">
        <v>2</v>
      </c>
      <c r="G107" s="116">
        <v>32</v>
      </c>
      <c r="H107" s="115">
        <v>1</v>
      </c>
      <c r="I107" s="116">
        <v>22</v>
      </c>
      <c r="J107" s="115">
        <v>2</v>
      </c>
      <c r="K107" s="116">
        <v>26</v>
      </c>
      <c r="L107" s="115">
        <v>2</v>
      </c>
      <c r="M107" s="116">
        <v>28</v>
      </c>
      <c r="N107" s="115">
        <v>2</v>
      </c>
      <c r="O107" s="116">
        <v>24</v>
      </c>
      <c r="P107" s="110" t="e">
        <f t="shared" si="7"/>
        <v>#DIV/0!</v>
      </c>
      <c r="Q107" s="1219"/>
      <c r="R107" s="1220"/>
      <c r="S107" s="1221"/>
    </row>
    <row r="108" spans="2:20" ht="17.25" customHeight="1" thickBot="1" x14ac:dyDescent="0.3">
      <c r="B108" s="117">
        <v>2</v>
      </c>
      <c r="C108" s="118">
        <v>30</v>
      </c>
      <c r="D108" s="119">
        <v>2</v>
      </c>
      <c r="E108" s="120">
        <v>44</v>
      </c>
      <c r="F108" s="119">
        <v>2</v>
      </c>
      <c r="G108" s="120">
        <v>31</v>
      </c>
      <c r="H108" s="119">
        <v>1</v>
      </c>
      <c r="I108" s="120">
        <v>22</v>
      </c>
      <c r="J108" s="119">
        <v>2</v>
      </c>
      <c r="K108" s="120">
        <v>24</v>
      </c>
      <c r="L108" s="119">
        <v>2</v>
      </c>
      <c r="M108" s="120">
        <v>28</v>
      </c>
      <c r="N108" s="119">
        <v>2</v>
      </c>
      <c r="O108" s="120">
        <v>24</v>
      </c>
      <c r="P108" s="121" t="e">
        <f t="shared" si="7"/>
        <v>#DIV/0!</v>
      </c>
      <c r="Q108" s="1222"/>
      <c r="R108" s="1223"/>
      <c r="S108" s="1224"/>
    </row>
    <row r="109" spans="2:20" ht="17.25" customHeight="1" x14ac:dyDescent="0.25">
      <c r="B109" s="6"/>
      <c r="C109" s="7"/>
      <c r="D109" s="7"/>
      <c r="E109" s="7"/>
      <c r="F109" s="7"/>
      <c r="G109" s="7"/>
      <c r="H109" s="7"/>
      <c r="I109" s="7"/>
      <c r="J109" s="7"/>
      <c r="K109" s="7"/>
      <c r="L109" s="7"/>
      <c r="M109" s="7"/>
      <c r="N109" s="7"/>
      <c r="O109" s="7"/>
      <c r="P109" s="7"/>
      <c r="Q109" s="7"/>
      <c r="R109" s="7"/>
      <c r="S109" s="8"/>
    </row>
    <row r="110" spans="2:20" ht="17.25" customHeight="1" x14ac:dyDescent="0.25">
      <c r="B110" s="1173" t="s">
        <v>1056</v>
      </c>
      <c r="C110" s="1173"/>
      <c r="D110" s="1173"/>
      <c r="E110" s="1173"/>
      <c r="F110" s="1173"/>
      <c r="G110" s="1173"/>
      <c r="H110" s="1173"/>
      <c r="I110" s="1173"/>
      <c r="J110" s="1173"/>
      <c r="K110" s="1173"/>
      <c r="L110" s="1173"/>
      <c r="M110" s="1173"/>
      <c r="N110" s="1173"/>
      <c r="O110" s="1173"/>
      <c r="P110" s="1173"/>
      <c r="Q110" s="1173"/>
      <c r="R110" s="1173"/>
      <c r="S110" s="20"/>
    </row>
    <row r="111" spans="2:20" s="26" customFormat="1" ht="17.25" customHeight="1" x14ac:dyDescent="0.25">
      <c r="B111" s="27"/>
      <c r="C111" s="27"/>
      <c r="D111" s="27"/>
      <c r="E111" s="27"/>
      <c r="F111" s="27"/>
      <c r="G111" s="27"/>
      <c r="H111" s="27"/>
      <c r="S111" s="28"/>
    </row>
    <row r="112" spans="2:20" ht="17.25" customHeight="1" thickBot="1" x14ac:dyDescent="0.3">
      <c r="B112" s="1123" t="s">
        <v>804</v>
      </c>
      <c r="C112" s="1123"/>
      <c r="D112" s="1123"/>
      <c r="E112" s="1123"/>
      <c r="F112" s="1123"/>
      <c r="G112" s="27"/>
      <c r="H112" s="27"/>
      <c r="I112" s="27"/>
      <c r="J112" s="27"/>
      <c r="K112" s="27"/>
      <c r="L112" s="27"/>
      <c r="M112" s="27"/>
      <c r="N112" s="27"/>
      <c r="O112" s="27"/>
      <c r="P112" s="27"/>
      <c r="Q112" s="27"/>
      <c r="R112" s="27"/>
      <c r="S112" s="27"/>
      <c r="T112" s="20"/>
    </row>
    <row r="113" spans="1:20" ht="17.25" customHeight="1" thickBot="1" x14ac:dyDescent="0.3">
      <c r="B113" s="1119" t="s">
        <v>1151</v>
      </c>
      <c r="C113" s="1120"/>
      <c r="D113" s="1120"/>
      <c r="E113" s="1120"/>
      <c r="F113" s="1120"/>
      <c r="G113" s="1120"/>
      <c r="H113" s="1120"/>
      <c r="I113" s="1120"/>
      <c r="J113" s="1120"/>
      <c r="K113" s="1120"/>
      <c r="L113" s="1120"/>
      <c r="M113" s="1120"/>
      <c r="N113" s="1120"/>
      <c r="O113" s="1120"/>
      <c r="P113" s="1120"/>
      <c r="Q113" s="1120"/>
      <c r="R113" s="1121"/>
      <c r="S113" s="8"/>
    </row>
    <row r="114" spans="1:20" ht="17.25" customHeight="1" x14ac:dyDescent="0.25">
      <c r="B114" s="6"/>
      <c r="C114" s="7"/>
      <c r="D114" s="7"/>
      <c r="E114" s="7"/>
      <c r="F114" s="7"/>
      <c r="G114" s="7"/>
      <c r="H114" s="7"/>
      <c r="I114" s="7"/>
      <c r="J114" s="7"/>
      <c r="K114" s="7"/>
      <c r="L114" s="7"/>
      <c r="M114" s="7"/>
      <c r="N114" s="7"/>
      <c r="O114" s="7"/>
      <c r="P114" s="7"/>
      <c r="Q114" s="7"/>
      <c r="R114" s="7"/>
      <c r="S114" s="7"/>
    </row>
    <row r="115" spans="1:20" ht="17.25" customHeight="1" thickBot="1" x14ac:dyDescent="0.3">
      <c r="B115" s="1123" t="s">
        <v>805</v>
      </c>
      <c r="C115" s="1123"/>
      <c r="D115" s="1123"/>
      <c r="E115" s="1123"/>
      <c r="F115" s="1123"/>
      <c r="G115" s="7"/>
      <c r="H115" s="7"/>
      <c r="I115" s="7"/>
      <c r="J115" s="7"/>
      <c r="K115" s="7"/>
      <c r="L115" s="7"/>
      <c r="M115" s="7"/>
      <c r="N115" s="7"/>
      <c r="O115" s="7"/>
      <c r="P115" s="7"/>
      <c r="Q115" s="7"/>
      <c r="R115" s="7"/>
      <c r="S115" s="7"/>
      <c r="T115" s="15"/>
    </row>
    <row r="116" spans="1:20" ht="17.25" customHeight="1" thickBot="1" x14ac:dyDescent="0.3">
      <c r="B116" s="1119" t="s">
        <v>1152</v>
      </c>
      <c r="C116" s="1120"/>
      <c r="D116" s="1120"/>
      <c r="E116" s="1120"/>
      <c r="F116" s="1120"/>
      <c r="G116" s="1120"/>
      <c r="H116" s="1120"/>
      <c r="I116" s="1120"/>
      <c r="J116" s="1120"/>
      <c r="K116" s="1120"/>
      <c r="L116" s="1120"/>
      <c r="M116" s="1120"/>
      <c r="N116" s="1120"/>
      <c r="O116" s="1120"/>
      <c r="P116" s="1120"/>
      <c r="Q116" s="1120"/>
      <c r="R116" s="1121"/>
      <c r="S116" s="8"/>
    </row>
    <row r="117" spans="1:20" ht="17.25" customHeight="1" x14ac:dyDescent="0.25">
      <c r="B117" s="6"/>
      <c r="C117" s="7"/>
      <c r="D117" s="7"/>
      <c r="E117" s="7"/>
      <c r="F117" s="7"/>
      <c r="G117" s="7"/>
      <c r="H117" s="7"/>
      <c r="I117" s="7"/>
      <c r="J117" s="7"/>
      <c r="K117" s="7"/>
      <c r="L117" s="7"/>
      <c r="M117" s="7"/>
      <c r="N117" s="7"/>
      <c r="O117" s="7"/>
      <c r="P117" s="7"/>
      <c r="Q117" s="7"/>
      <c r="R117" s="7"/>
      <c r="S117" s="8"/>
    </row>
    <row r="118" spans="1:20" ht="17.25" customHeight="1" thickBot="1" x14ac:dyDescent="0.3">
      <c r="B118" s="1123" t="s">
        <v>806</v>
      </c>
      <c r="C118" s="1123"/>
      <c r="D118" s="1123"/>
      <c r="E118" s="1123"/>
      <c r="F118" s="1123"/>
      <c r="G118" s="15"/>
      <c r="H118" s="15"/>
      <c r="I118" s="15"/>
      <c r="J118" s="15"/>
      <c r="K118" s="15"/>
      <c r="L118" s="15"/>
      <c r="M118" s="15"/>
      <c r="N118" s="15"/>
      <c r="O118" s="15"/>
      <c r="P118" s="15"/>
      <c r="Q118" s="15"/>
      <c r="R118" s="15"/>
      <c r="S118" s="15"/>
      <c r="T118" s="15"/>
    </row>
    <row r="119" spans="1:20" ht="17.25" customHeight="1" thickBot="1" x14ac:dyDescent="0.3">
      <c r="B119" s="1119" t="s">
        <v>1153</v>
      </c>
      <c r="C119" s="1120"/>
      <c r="D119" s="1120"/>
      <c r="E119" s="1120"/>
      <c r="F119" s="1120"/>
      <c r="G119" s="1120"/>
      <c r="H119" s="1120"/>
      <c r="I119" s="1120"/>
      <c r="J119" s="1120"/>
      <c r="K119" s="1120"/>
      <c r="L119" s="1120"/>
      <c r="M119" s="1120"/>
      <c r="N119" s="1120"/>
      <c r="O119" s="1120"/>
      <c r="P119" s="1120"/>
      <c r="Q119" s="1120"/>
      <c r="R119" s="1121"/>
      <c r="S119" s="8"/>
    </row>
    <row r="120" spans="1:20" ht="17.25" customHeight="1" x14ac:dyDescent="0.25">
      <c r="B120" s="6"/>
      <c r="C120" s="7"/>
      <c r="D120" s="7"/>
      <c r="E120" s="7"/>
      <c r="F120" s="7"/>
      <c r="G120" s="7"/>
      <c r="H120" s="7"/>
      <c r="K120" s="7"/>
      <c r="L120" s="7"/>
      <c r="M120" s="7"/>
      <c r="N120" s="7"/>
      <c r="O120" s="7"/>
      <c r="P120" s="7"/>
      <c r="Q120" s="7"/>
      <c r="R120" s="7"/>
      <c r="S120" s="8"/>
    </row>
    <row r="121" spans="1:20" s="467" customFormat="1" ht="17.25" customHeight="1" x14ac:dyDescent="0.25">
      <c r="A121" s="26"/>
      <c r="B121" s="6"/>
      <c r="C121" s="7"/>
      <c r="D121" s="7"/>
      <c r="E121" s="7"/>
      <c r="F121" s="7"/>
      <c r="G121" s="7"/>
      <c r="H121" s="7"/>
      <c r="K121" s="7"/>
      <c r="L121" s="7"/>
      <c r="M121" s="7"/>
      <c r="N121" s="7"/>
      <c r="O121" s="7"/>
      <c r="P121" s="7"/>
      <c r="Q121" s="7"/>
      <c r="R121" s="7"/>
      <c r="S121" s="8"/>
    </row>
    <row r="122" spans="1:20" ht="17.25" customHeight="1" x14ac:dyDescent="0.25">
      <c r="B122" s="760" t="s">
        <v>1057</v>
      </c>
      <c r="C122" s="760"/>
      <c r="D122" s="760"/>
      <c r="E122" s="760"/>
      <c r="F122" s="760"/>
      <c r="G122" s="760"/>
      <c r="H122" s="760"/>
      <c r="I122" s="760"/>
      <c r="J122" s="760"/>
      <c r="K122" s="760"/>
      <c r="L122" s="760"/>
    </row>
    <row r="123" spans="1:20" ht="17.25" customHeight="1" x14ac:dyDescent="0.25">
      <c r="B123" s="2"/>
      <c r="C123" s="2"/>
      <c r="D123" s="2"/>
      <c r="E123" s="2"/>
      <c r="F123" s="2"/>
      <c r="G123" s="2"/>
      <c r="H123" s="2"/>
      <c r="I123" s="2"/>
      <c r="J123" s="2"/>
    </row>
    <row r="124" spans="1:20" ht="17.25" customHeight="1" thickBot="1" x14ac:dyDescent="0.3">
      <c r="B124" s="822" t="s">
        <v>239</v>
      </c>
      <c r="C124" s="822"/>
      <c r="D124" s="822"/>
      <c r="E124" s="822"/>
    </row>
    <row r="125" spans="1:20" ht="17.25" customHeight="1" x14ac:dyDescent="0.25">
      <c r="B125" s="507" t="s">
        <v>230</v>
      </c>
      <c r="C125" s="487" t="s">
        <v>24</v>
      </c>
      <c r="D125" s="507" t="s">
        <v>25</v>
      </c>
      <c r="E125" s="761" t="s">
        <v>26</v>
      </c>
      <c r="F125" s="507" t="s">
        <v>27</v>
      </c>
      <c r="G125" s="487" t="s">
        <v>28</v>
      </c>
      <c r="H125" s="863" t="s">
        <v>29</v>
      </c>
      <c r="I125" s="487" t="s">
        <v>30</v>
      </c>
      <c r="J125" s="507" t="s">
        <v>31</v>
      </c>
      <c r="K125" s="507" t="s">
        <v>669</v>
      </c>
      <c r="L125" s="507" t="s">
        <v>670</v>
      </c>
      <c r="M125" s="507" t="s">
        <v>32</v>
      </c>
      <c r="N125" s="761" t="s">
        <v>672</v>
      </c>
      <c r="O125" s="751" t="s">
        <v>475</v>
      </c>
      <c r="P125" s="898"/>
    </row>
    <row r="126" spans="1:20" ht="17.25" customHeight="1" x14ac:dyDescent="0.25">
      <c r="B126" s="508"/>
      <c r="C126" s="502"/>
      <c r="D126" s="508"/>
      <c r="E126" s="763"/>
      <c r="F126" s="508"/>
      <c r="G126" s="502"/>
      <c r="H126" s="864"/>
      <c r="I126" s="502"/>
      <c r="J126" s="508"/>
      <c r="K126" s="508"/>
      <c r="L126" s="508"/>
      <c r="M126" s="508"/>
      <c r="N126" s="763"/>
      <c r="O126" s="1174" t="s">
        <v>671</v>
      </c>
      <c r="P126" s="1238" t="s">
        <v>807</v>
      </c>
    </row>
    <row r="127" spans="1:20" ht="17.25" customHeight="1" x14ac:dyDescent="0.25">
      <c r="B127" s="508"/>
      <c r="C127" s="502"/>
      <c r="D127" s="508"/>
      <c r="E127" s="763"/>
      <c r="F127" s="508"/>
      <c r="G127" s="502"/>
      <c r="H127" s="864"/>
      <c r="I127" s="502"/>
      <c r="J127" s="508"/>
      <c r="K127" s="508"/>
      <c r="L127" s="508"/>
      <c r="M127" s="508"/>
      <c r="N127" s="763"/>
      <c r="O127" s="1175"/>
      <c r="P127" s="1239"/>
    </row>
    <row r="128" spans="1:20" ht="17.25" customHeight="1" x14ac:dyDescent="0.25">
      <c r="B128" s="508"/>
      <c r="C128" s="502"/>
      <c r="D128" s="508"/>
      <c r="E128" s="763"/>
      <c r="F128" s="508"/>
      <c r="G128" s="502"/>
      <c r="H128" s="864"/>
      <c r="I128" s="502"/>
      <c r="J128" s="508"/>
      <c r="K128" s="508"/>
      <c r="L128" s="508"/>
      <c r="M128" s="508"/>
      <c r="N128" s="763"/>
      <c r="O128" s="1175"/>
      <c r="P128" s="1239"/>
    </row>
    <row r="129" spans="2:16" ht="17.25" customHeight="1" x14ac:dyDescent="0.25">
      <c r="B129" s="508"/>
      <c r="C129" s="502"/>
      <c r="D129" s="508"/>
      <c r="E129" s="763"/>
      <c r="F129" s="508"/>
      <c r="G129" s="502"/>
      <c r="H129" s="864"/>
      <c r="I129" s="502"/>
      <c r="J129" s="508"/>
      <c r="K129" s="508"/>
      <c r="L129" s="508"/>
      <c r="M129" s="508"/>
      <c r="N129" s="763"/>
      <c r="O129" s="1175"/>
      <c r="P129" s="1239"/>
    </row>
    <row r="130" spans="2:16" ht="17.25" customHeight="1" x14ac:dyDescent="0.25">
      <c r="B130" s="508"/>
      <c r="C130" s="502"/>
      <c r="D130" s="508"/>
      <c r="E130" s="763"/>
      <c r="F130" s="508"/>
      <c r="G130" s="502"/>
      <c r="H130" s="864"/>
      <c r="I130" s="502"/>
      <c r="J130" s="508"/>
      <c r="K130" s="508"/>
      <c r="L130" s="508"/>
      <c r="M130" s="508"/>
      <c r="N130" s="763"/>
      <c r="O130" s="1175"/>
      <c r="P130" s="1239"/>
    </row>
    <row r="131" spans="2:16" ht="17.25" customHeight="1" x14ac:dyDescent="0.25">
      <c r="B131" s="508"/>
      <c r="C131" s="502"/>
      <c r="D131" s="508"/>
      <c r="E131" s="763"/>
      <c r="F131" s="508"/>
      <c r="G131" s="502"/>
      <c r="H131" s="864"/>
      <c r="I131" s="502"/>
      <c r="J131" s="508"/>
      <c r="K131" s="508"/>
      <c r="L131" s="508"/>
      <c r="M131" s="508"/>
      <c r="N131" s="763"/>
      <c r="O131" s="1175"/>
      <c r="P131" s="1239"/>
    </row>
    <row r="132" spans="2:16" ht="17.25" customHeight="1" x14ac:dyDescent="0.25">
      <c r="B132" s="508"/>
      <c r="C132" s="502"/>
      <c r="D132" s="508"/>
      <c r="E132" s="763"/>
      <c r="F132" s="508"/>
      <c r="G132" s="502"/>
      <c r="H132" s="864"/>
      <c r="I132" s="502"/>
      <c r="J132" s="508"/>
      <c r="K132" s="508"/>
      <c r="L132" s="508"/>
      <c r="M132" s="508"/>
      <c r="N132" s="763"/>
      <c r="O132" s="1175"/>
      <c r="P132" s="1239"/>
    </row>
    <row r="133" spans="2:16" ht="17.25" customHeight="1" thickBot="1" x14ac:dyDescent="0.3">
      <c r="B133" s="508"/>
      <c r="C133" s="502"/>
      <c r="D133" s="508"/>
      <c r="E133" s="763"/>
      <c r="F133" s="508"/>
      <c r="G133" s="502"/>
      <c r="H133" s="864"/>
      <c r="I133" s="502"/>
      <c r="J133" s="508"/>
      <c r="K133" s="508"/>
      <c r="L133" s="508"/>
      <c r="M133" s="508"/>
      <c r="N133" s="763"/>
      <c r="O133" s="1175"/>
      <c r="P133" s="1239"/>
    </row>
    <row r="134" spans="2:16" ht="17.25" customHeight="1" x14ac:dyDescent="0.25">
      <c r="B134" s="400" t="s">
        <v>899</v>
      </c>
      <c r="C134" s="145">
        <v>4</v>
      </c>
      <c r="D134" s="145"/>
      <c r="E134" s="145">
        <v>1</v>
      </c>
      <c r="F134" s="145">
        <v>1</v>
      </c>
      <c r="G134" s="145"/>
      <c r="H134" s="145">
        <v>1</v>
      </c>
      <c r="I134" s="145">
        <v>1</v>
      </c>
      <c r="J134" s="146"/>
      <c r="K134" s="145"/>
      <c r="L134" s="146"/>
      <c r="M134" s="145">
        <v>1</v>
      </c>
      <c r="N134" s="146"/>
      <c r="O134" s="132"/>
      <c r="P134" s="133"/>
    </row>
    <row r="135" spans="2:16" ht="17.25" customHeight="1" thickBot="1" x14ac:dyDescent="0.3">
      <c r="B135" s="402" t="s">
        <v>1059</v>
      </c>
      <c r="C135" s="333">
        <v>1</v>
      </c>
      <c r="D135" s="150"/>
      <c r="E135" s="464"/>
      <c r="F135" s="150">
        <v>2</v>
      </c>
      <c r="G135" s="464"/>
      <c r="H135" s="150">
        <v>1</v>
      </c>
      <c r="I135" s="464">
        <v>3</v>
      </c>
      <c r="J135" s="150"/>
      <c r="K135" s="464"/>
      <c r="L135" s="150"/>
      <c r="M135" s="464"/>
      <c r="N135" s="150"/>
      <c r="O135" s="147"/>
      <c r="P135" s="206"/>
    </row>
    <row r="136" spans="2:16" ht="17.25" customHeight="1" thickBot="1" x14ac:dyDescent="0.3">
      <c r="B136" s="401" t="s">
        <v>1058</v>
      </c>
      <c r="C136" s="333">
        <v>2</v>
      </c>
      <c r="D136" s="150"/>
      <c r="E136" s="431"/>
      <c r="F136" s="150">
        <v>1</v>
      </c>
      <c r="G136" s="431"/>
      <c r="H136" s="150">
        <v>1</v>
      </c>
      <c r="I136" s="431">
        <v>2</v>
      </c>
      <c r="J136" s="150"/>
      <c r="K136" s="431"/>
      <c r="L136" s="150"/>
      <c r="M136" s="431">
        <v>1</v>
      </c>
      <c r="N136" s="150"/>
      <c r="O136" s="147"/>
      <c r="P136" s="206"/>
    </row>
    <row r="137" spans="2:16" ht="17.25" customHeight="1" x14ac:dyDescent="0.25">
      <c r="B137" s="47"/>
      <c r="C137" s="47"/>
      <c r="D137" s="47"/>
      <c r="E137" s="47"/>
      <c r="F137" s="47"/>
      <c r="G137" s="47"/>
      <c r="H137" s="47"/>
      <c r="I137" s="47"/>
      <c r="J137" s="47"/>
      <c r="K137" s="48"/>
      <c r="L137" s="48"/>
      <c r="M137" s="48"/>
      <c r="N137" s="48"/>
      <c r="O137" s="48"/>
      <c r="P137" s="47"/>
    </row>
    <row r="138" spans="2:16" ht="17.25" customHeight="1" thickBot="1" x14ac:dyDescent="0.3">
      <c r="B138" s="822" t="s">
        <v>240</v>
      </c>
      <c r="C138" s="822"/>
      <c r="D138" s="822"/>
      <c r="E138" s="822"/>
      <c r="F138" s="47"/>
      <c r="G138" s="47"/>
      <c r="H138" s="47"/>
      <c r="I138" s="47"/>
      <c r="J138" s="47"/>
      <c r="K138" s="47"/>
      <c r="L138" s="47"/>
      <c r="M138" s="47"/>
      <c r="N138" s="47"/>
      <c r="O138" s="47"/>
      <c r="P138" s="47"/>
    </row>
    <row r="139" spans="2:16" ht="17.25" customHeight="1" x14ac:dyDescent="0.25">
      <c r="B139" s="507" t="s">
        <v>230</v>
      </c>
      <c r="C139" s="507" t="s">
        <v>485</v>
      </c>
      <c r="D139" s="507" t="s">
        <v>486</v>
      </c>
      <c r="E139" s="863" t="s">
        <v>35</v>
      </c>
      <c r="F139" s="507" t="s">
        <v>487</v>
      </c>
      <c r="G139" s="507" t="s">
        <v>488</v>
      </c>
      <c r="H139" s="863" t="s">
        <v>36</v>
      </c>
      <c r="I139" s="507" t="s">
        <v>489</v>
      </c>
      <c r="J139" s="507" t="s">
        <v>490</v>
      </c>
      <c r="K139" s="507" t="s">
        <v>673</v>
      </c>
      <c r="L139" s="507" t="s">
        <v>674</v>
      </c>
      <c r="M139" s="863" t="s">
        <v>37</v>
      </c>
      <c r="N139" s="863" t="s">
        <v>1013</v>
      </c>
      <c r="O139" s="863" t="s">
        <v>774</v>
      </c>
      <c r="P139" s="47"/>
    </row>
    <row r="140" spans="2:16" ht="17.25" customHeight="1" x14ac:dyDescent="0.25">
      <c r="B140" s="508"/>
      <c r="C140" s="508"/>
      <c r="D140" s="508"/>
      <c r="E140" s="864"/>
      <c r="F140" s="508"/>
      <c r="G140" s="508"/>
      <c r="H140" s="864"/>
      <c r="I140" s="508"/>
      <c r="J140" s="508"/>
      <c r="K140" s="508"/>
      <c r="L140" s="508"/>
      <c r="M140" s="864"/>
      <c r="N140" s="864"/>
      <c r="O140" s="864"/>
      <c r="P140" s="47"/>
    </row>
    <row r="141" spans="2:16" ht="17.25" customHeight="1" x14ac:dyDescent="0.25">
      <c r="B141" s="508"/>
      <c r="C141" s="508"/>
      <c r="D141" s="508"/>
      <c r="E141" s="864"/>
      <c r="F141" s="508"/>
      <c r="G141" s="508"/>
      <c r="H141" s="864"/>
      <c r="I141" s="508"/>
      <c r="J141" s="508"/>
      <c r="K141" s="508"/>
      <c r="L141" s="508"/>
      <c r="M141" s="864"/>
      <c r="N141" s="864"/>
      <c r="O141" s="864"/>
      <c r="P141" s="47"/>
    </row>
    <row r="142" spans="2:16" ht="17.25" customHeight="1" x14ac:dyDescent="0.25">
      <c r="B142" s="508"/>
      <c r="C142" s="508"/>
      <c r="D142" s="508"/>
      <c r="E142" s="864"/>
      <c r="F142" s="508"/>
      <c r="G142" s="508"/>
      <c r="H142" s="864"/>
      <c r="I142" s="508"/>
      <c r="J142" s="508"/>
      <c r="K142" s="508"/>
      <c r="L142" s="508"/>
      <c r="M142" s="864"/>
      <c r="N142" s="864"/>
      <c r="O142" s="864"/>
      <c r="P142" s="47"/>
    </row>
    <row r="143" spans="2:16" ht="17.25" customHeight="1" x14ac:dyDescent="0.25">
      <c r="B143" s="508"/>
      <c r="C143" s="508"/>
      <c r="D143" s="508"/>
      <c r="E143" s="864"/>
      <c r="F143" s="508"/>
      <c r="G143" s="508"/>
      <c r="H143" s="864"/>
      <c r="I143" s="508"/>
      <c r="J143" s="508"/>
      <c r="K143" s="508"/>
      <c r="L143" s="508"/>
      <c r="M143" s="864"/>
      <c r="N143" s="864"/>
      <c r="O143" s="864"/>
      <c r="P143" s="47"/>
    </row>
    <row r="144" spans="2:16" ht="17.25" customHeight="1" x14ac:dyDescent="0.25">
      <c r="B144" s="508"/>
      <c r="C144" s="508"/>
      <c r="D144" s="508"/>
      <c r="E144" s="864"/>
      <c r="F144" s="508"/>
      <c r="G144" s="508"/>
      <c r="H144" s="864"/>
      <c r="I144" s="508"/>
      <c r="J144" s="508"/>
      <c r="K144" s="508"/>
      <c r="L144" s="508"/>
      <c r="M144" s="864"/>
      <c r="N144" s="864"/>
      <c r="O144" s="864"/>
      <c r="P144" s="47"/>
    </row>
    <row r="145" spans="2:19" ht="17.25" customHeight="1" x14ac:dyDescent="0.25">
      <c r="B145" s="508"/>
      <c r="C145" s="508"/>
      <c r="D145" s="508"/>
      <c r="E145" s="864"/>
      <c r="F145" s="508"/>
      <c r="G145" s="508"/>
      <c r="H145" s="864"/>
      <c r="I145" s="508"/>
      <c r="J145" s="508"/>
      <c r="K145" s="508"/>
      <c r="L145" s="508"/>
      <c r="M145" s="864"/>
      <c r="N145" s="864"/>
      <c r="O145" s="864"/>
      <c r="P145" s="47"/>
    </row>
    <row r="146" spans="2:19" ht="17.25" customHeight="1" x14ac:dyDescent="0.25">
      <c r="B146" s="508"/>
      <c r="C146" s="508"/>
      <c r="D146" s="508"/>
      <c r="E146" s="864"/>
      <c r="F146" s="508"/>
      <c r="G146" s="508"/>
      <c r="H146" s="864"/>
      <c r="I146" s="508"/>
      <c r="J146" s="508"/>
      <c r="K146" s="508"/>
      <c r="L146" s="508"/>
      <c r="M146" s="864"/>
      <c r="N146" s="864"/>
      <c r="O146" s="864"/>
      <c r="P146" s="47"/>
    </row>
    <row r="147" spans="2:19" ht="17.25" customHeight="1" x14ac:dyDescent="0.25">
      <c r="B147" s="508"/>
      <c r="C147" s="508"/>
      <c r="D147" s="508"/>
      <c r="E147" s="864"/>
      <c r="F147" s="508"/>
      <c r="G147" s="508"/>
      <c r="H147" s="864"/>
      <c r="I147" s="508"/>
      <c r="J147" s="508"/>
      <c r="K147" s="508"/>
      <c r="L147" s="508"/>
      <c r="M147" s="864"/>
      <c r="N147" s="864"/>
      <c r="O147" s="864"/>
      <c r="P147" s="47"/>
    </row>
    <row r="148" spans="2:19" ht="17.25" customHeight="1" thickBot="1" x14ac:dyDescent="0.3">
      <c r="B148" s="508"/>
      <c r="C148" s="508"/>
      <c r="D148" s="508"/>
      <c r="E148" s="864"/>
      <c r="F148" s="508"/>
      <c r="G148" s="508"/>
      <c r="H148" s="864"/>
      <c r="I148" s="508"/>
      <c r="J148" s="508"/>
      <c r="K148" s="508"/>
      <c r="L148" s="508"/>
      <c r="M148" s="864"/>
      <c r="N148" s="864"/>
      <c r="O148" s="864"/>
      <c r="P148" s="47"/>
    </row>
    <row r="149" spans="2:19" ht="17.25" customHeight="1" x14ac:dyDescent="0.25">
      <c r="B149" s="400" t="s">
        <v>899</v>
      </c>
      <c r="C149" s="145">
        <v>4</v>
      </c>
      <c r="D149" s="145"/>
      <c r="E149" s="146"/>
      <c r="F149" s="145">
        <v>6</v>
      </c>
      <c r="G149" s="146"/>
      <c r="H149" s="145"/>
      <c r="I149" s="145">
        <v>1</v>
      </c>
      <c r="J149" s="146"/>
      <c r="K149" s="145"/>
      <c r="L149" s="146"/>
      <c r="M149" s="145"/>
      <c r="N149" s="146"/>
      <c r="O149" s="145"/>
      <c r="P149" s="47"/>
    </row>
    <row r="150" spans="2:19" ht="17.25" customHeight="1" thickBot="1" x14ac:dyDescent="0.3">
      <c r="B150" s="402" t="s">
        <v>1059</v>
      </c>
      <c r="C150" s="333">
        <v>7</v>
      </c>
      <c r="D150" s="150"/>
      <c r="E150" s="464"/>
      <c r="F150" s="150">
        <v>5</v>
      </c>
      <c r="G150" s="464"/>
      <c r="H150" s="150"/>
      <c r="I150" s="464">
        <v>3</v>
      </c>
      <c r="J150" s="150"/>
      <c r="K150" s="464"/>
      <c r="L150" s="150"/>
      <c r="M150" s="464"/>
      <c r="N150" s="150"/>
      <c r="O150" s="464"/>
      <c r="P150" s="47"/>
    </row>
    <row r="151" spans="2:19" ht="17.25" customHeight="1" thickBot="1" x14ac:dyDescent="0.3">
      <c r="B151" s="401" t="s">
        <v>1058</v>
      </c>
      <c r="C151" s="333">
        <v>6</v>
      </c>
      <c r="D151" s="150"/>
      <c r="E151" s="148">
        <v>1</v>
      </c>
      <c r="F151" s="150">
        <v>1</v>
      </c>
      <c r="G151" s="148"/>
      <c r="H151" s="150"/>
      <c r="I151" s="148"/>
      <c r="J151" s="150">
        <v>1</v>
      </c>
      <c r="K151" s="148"/>
      <c r="L151" s="150"/>
      <c r="M151" s="148"/>
      <c r="N151" s="150"/>
      <c r="O151" s="148"/>
      <c r="P151" s="47"/>
    </row>
    <row r="152" spans="2:19" ht="17.25" customHeight="1" x14ac:dyDescent="0.25">
      <c r="B152" s="44"/>
      <c r="C152" s="45"/>
      <c r="D152" s="45"/>
      <c r="E152" s="45"/>
      <c r="F152" s="45"/>
      <c r="G152" s="45"/>
      <c r="H152" s="45"/>
      <c r="I152" s="45"/>
      <c r="J152" s="45"/>
      <c r="K152" s="45"/>
      <c r="L152" s="45"/>
    </row>
    <row r="153" spans="2:19" ht="17.25" customHeight="1" x14ac:dyDescent="0.25">
      <c r="B153" s="687" t="s">
        <v>1060</v>
      </c>
      <c r="C153" s="687"/>
      <c r="D153" s="687"/>
      <c r="E153" s="687"/>
      <c r="F153" s="687"/>
      <c r="G153" s="687"/>
      <c r="H153" s="687"/>
      <c r="I153" s="687"/>
      <c r="J153" s="687"/>
      <c r="K153" s="687"/>
    </row>
    <row r="154" spans="2:19" ht="17.25" customHeight="1" thickBot="1" x14ac:dyDescent="0.3">
      <c r="K154" s="22"/>
      <c r="L154" s="22"/>
      <c r="M154" s="22"/>
      <c r="N154" s="22"/>
      <c r="O154" s="500" t="s">
        <v>452</v>
      </c>
      <c r="P154" s="500"/>
      <c r="Q154" s="500"/>
      <c r="R154" s="22"/>
      <c r="S154" s="22"/>
    </row>
    <row r="155" spans="2:19" ht="17.25" customHeight="1" x14ac:dyDescent="0.25">
      <c r="B155" s="583" t="s">
        <v>230</v>
      </c>
      <c r="C155" s="964" t="s">
        <v>39</v>
      </c>
      <c r="D155" s="626" t="s">
        <v>40</v>
      </c>
      <c r="E155" s="626" t="s">
        <v>41</v>
      </c>
      <c r="F155" s="617" t="s">
        <v>42</v>
      </c>
      <c r="H155" s="1242" t="s">
        <v>1145</v>
      </c>
      <c r="I155" s="1243"/>
      <c r="J155" s="1243"/>
      <c r="K155" s="1243"/>
      <c r="L155" s="1243"/>
      <c r="M155" s="1243"/>
      <c r="N155" s="1243"/>
      <c r="O155" s="1243"/>
      <c r="P155" s="1243"/>
      <c r="Q155" s="1244"/>
    </row>
    <row r="156" spans="2:19" ht="17.25" customHeight="1" x14ac:dyDescent="0.25">
      <c r="B156" s="584"/>
      <c r="C156" s="965"/>
      <c r="D156" s="627"/>
      <c r="E156" s="627"/>
      <c r="F156" s="618"/>
      <c r="H156" s="1245"/>
      <c r="I156" s="1246"/>
      <c r="J156" s="1246"/>
      <c r="K156" s="1246"/>
      <c r="L156" s="1246"/>
      <c r="M156" s="1246"/>
      <c r="N156" s="1246"/>
      <c r="O156" s="1246"/>
      <c r="P156" s="1246"/>
      <c r="Q156" s="1247"/>
    </row>
    <row r="157" spans="2:19" ht="17.25" customHeight="1" thickBot="1" x14ac:dyDescent="0.3">
      <c r="B157" s="584"/>
      <c r="C157" s="965"/>
      <c r="D157" s="628"/>
      <c r="E157" s="628"/>
      <c r="F157" s="619"/>
      <c r="H157" s="1245"/>
      <c r="I157" s="1246"/>
      <c r="J157" s="1246"/>
      <c r="K157" s="1246"/>
      <c r="L157" s="1246"/>
      <c r="M157" s="1246"/>
      <c r="N157" s="1246"/>
      <c r="O157" s="1246"/>
      <c r="P157" s="1246"/>
      <c r="Q157" s="1247"/>
    </row>
    <row r="158" spans="2:19" ht="17.25" customHeight="1" x14ac:dyDescent="0.25">
      <c r="B158" s="400" t="s">
        <v>899</v>
      </c>
      <c r="C158" s="127">
        <f>SUM(D158:F158)</f>
        <v>0</v>
      </c>
      <c r="D158" s="130"/>
      <c r="E158" s="130"/>
      <c r="F158" s="128"/>
      <c r="H158" s="1245"/>
      <c r="I158" s="1246"/>
      <c r="J158" s="1246"/>
      <c r="K158" s="1246"/>
      <c r="L158" s="1246"/>
      <c r="M158" s="1246"/>
      <c r="N158" s="1246"/>
      <c r="O158" s="1246"/>
      <c r="P158" s="1246"/>
      <c r="Q158" s="1247"/>
    </row>
    <row r="159" spans="2:19" ht="17.25" customHeight="1" x14ac:dyDescent="0.25">
      <c r="B159" s="402" t="s">
        <v>1059</v>
      </c>
      <c r="C159" s="132">
        <f>SUM(D159:F159)</f>
        <v>0</v>
      </c>
      <c r="D159" s="135"/>
      <c r="E159" s="135"/>
      <c r="F159" s="133"/>
      <c r="H159" s="1245"/>
      <c r="I159" s="1246"/>
      <c r="J159" s="1246"/>
      <c r="K159" s="1246"/>
      <c r="L159" s="1246"/>
      <c r="M159" s="1246"/>
      <c r="N159" s="1246"/>
      <c r="O159" s="1246"/>
      <c r="P159" s="1246"/>
      <c r="Q159" s="1247"/>
    </row>
    <row r="160" spans="2:19" ht="17.25" customHeight="1" thickBot="1" x14ac:dyDescent="0.3">
      <c r="B160" s="401" t="s">
        <v>1058</v>
      </c>
      <c r="C160" s="147">
        <f>SUM(D160:F160)</f>
        <v>0</v>
      </c>
      <c r="D160" s="214"/>
      <c r="E160" s="214"/>
      <c r="F160" s="206"/>
      <c r="H160" s="1248"/>
      <c r="I160" s="1249"/>
      <c r="J160" s="1249"/>
      <c r="K160" s="1249"/>
      <c r="L160" s="1249"/>
      <c r="M160" s="1249"/>
      <c r="N160" s="1249"/>
      <c r="O160" s="1249"/>
      <c r="P160" s="1249"/>
      <c r="Q160" s="1250"/>
    </row>
    <row r="161" spans="2:22" ht="17.25" customHeight="1" x14ac:dyDescent="0.25"/>
    <row r="162" spans="2:22" ht="17.25" customHeight="1" x14ac:dyDescent="0.25">
      <c r="B162" s="687" t="s">
        <v>1061</v>
      </c>
      <c r="C162" s="687"/>
      <c r="D162" s="687"/>
      <c r="E162" s="687"/>
      <c r="F162" s="687"/>
      <c r="G162" s="687"/>
      <c r="H162" s="687"/>
      <c r="I162" s="687"/>
      <c r="J162" s="687"/>
      <c r="K162" s="687"/>
    </row>
    <row r="163" spans="2:22" ht="17.25" customHeight="1" thickBot="1" x14ac:dyDescent="0.4">
      <c r="B163" s="9"/>
      <c r="C163" s="9"/>
      <c r="D163" s="9"/>
      <c r="J163" s="22"/>
      <c r="K163" s="22"/>
      <c r="L163" s="22"/>
      <c r="M163" s="22"/>
      <c r="N163" s="22"/>
      <c r="O163" s="924" t="s">
        <v>557</v>
      </c>
      <c r="P163" s="924"/>
      <c r="Q163" s="924"/>
    </row>
    <row r="164" spans="2:22" ht="17.25" customHeight="1" x14ac:dyDescent="0.25">
      <c r="B164" s="583" t="s">
        <v>230</v>
      </c>
      <c r="C164" s="623" t="s">
        <v>43</v>
      </c>
      <c r="D164" s="626" t="s">
        <v>40</v>
      </c>
      <c r="E164" s="617" t="s">
        <v>41</v>
      </c>
      <c r="G164" s="1015"/>
      <c r="H164" s="1016"/>
      <c r="I164" s="1016"/>
      <c r="J164" s="1016"/>
      <c r="K164" s="1016"/>
      <c r="L164" s="1016"/>
      <c r="M164" s="1016"/>
      <c r="N164" s="1016"/>
      <c r="O164" s="1016"/>
      <c r="P164" s="1016"/>
      <c r="Q164" s="1017"/>
    </row>
    <row r="165" spans="2:22" ht="17.25" customHeight="1" x14ac:dyDescent="0.25">
      <c r="B165" s="584"/>
      <c r="C165" s="624"/>
      <c r="D165" s="627"/>
      <c r="E165" s="618"/>
      <c r="G165" s="1201"/>
      <c r="H165" s="1202"/>
      <c r="I165" s="1202"/>
      <c r="J165" s="1202"/>
      <c r="K165" s="1202"/>
      <c r="L165" s="1202"/>
      <c r="M165" s="1202"/>
      <c r="N165" s="1202"/>
      <c r="O165" s="1202"/>
      <c r="P165" s="1202"/>
      <c r="Q165" s="1203"/>
    </row>
    <row r="166" spans="2:22" ht="17.25" customHeight="1" x14ac:dyDescent="0.25">
      <c r="B166" s="584"/>
      <c r="C166" s="624"/>
      <c r="D166" s="627"/>
      <c r="E166" s="618"/>
      <c r="G166" s="1201"/>
      <c r="H166" s="1202"/>
      <c r="I166" s="1202"/>
      <c r="J166" s="1202"/>
      <c r="K166" s="1202"/>
      <c r="L166" s="1202"/>
      <c r="M166" s="1202"/>
      <c r="N166" s="1202"/>
      <c r="O166" s="1202"/>
      <c r="P166" s="1202"/>
      <c r="Q166" s="1203"/>
    </row>
    <row r="167" spans="2:22" ht="17.25" customHeight="1" thickBot="1" x14ac:dyDescent="0.3">
      <c r="B167" s="584"/>
      <c r="C167" s="625"/>
      <c r="D167" s="628"/>
      <c r="E167" s="619"/>
      <c r="G167" s="1201"/>
      <c r="H167" s="1202"/>
      <c r="I167" s="1202"/>
      <c r="J167" s="1202"/>
      <c r="K167" s="1202"/>
      <c r="L167" s="1202"/>
      <c r="M167" s="1202"/>
      <c r="N167" s="1202"/>
      <c r="O167" s="1202"/>
      <c r="P167" s="1202"/>
      <c r="Q167" s="1203"/>
    </row>
    <row r="168" spans="2:22" ht="17.25" customHeight="1" x14ac:dyDescent="0.25">
      <c r="B168" s="400" t="s">
        <v>899</v>
      </c>
      <c r="C168" s="127">
        <f>SUM(D168:E168)</f>
        <v>0</v>
      </c>
      <c r="D168" s="130"/>
      <c r="E168" s="128"/>
      <c r="G168" s="1201"/>
      <c r="H168" s="1202"/>
      <c r="I168" s="1202"/>
      <c r="J168" s="1202"/>
      <c r="K168" s="1202"/>
      <c r="L168" s="1202"/>
      <c r="M168" s="1202"/>
      <c r="N168" s="1202"/>
      <c r="O168" s="1202"/>
      <c r="P168" s="1202"/>
      <c r="Q168" s="1203"/>
    </row>
    <row r="169" spans="2:22" ht="17.25" customHeight="1" x14ac:dyDescent="0.25">
      <c r="B169" s="402" t="s">
        <v>1059</v>
      </c>
      <c r="C169" s="132">
        <f>SUM(D169:E169)</f>
        <v>0</v>
      </c>
      <c r="D169" s="135"/>
      <c r="E169" s="133"/>
      <c r="G169" s="1201"/>
      <c r="H169" s="1202"/>
      <c r="I169" s="1202"/>
      <c r="J169" s="1202"/>
      <c r="K169" s="1202"/>
      <c r="L169" s="1202"/>
      <c r="M169" s="1202"/>
      <c r="N169" s="1202"/>
      <c r="O169" s="1202"/>
      <c r="P169" s="1202"/>
      <c r="Q169" s="1203"/>
    </row>
    <row r="170" spans="2:22" ht="17.25" customHeight="1" thickBot="1" x14ac:dyDescent="0.3">
      <c r="B170" s="401" t="s">
        <v>1058</v>
      </c>
      <c r="C170" s="147">
        <f>SUM(D170:E170)</f>
        <v>0</v>
      </c>
      <c r="D170" s="214"/>
      <c r="E170" s="206"/>
      <c r="G170" s="1018"/>
      <c r="H170" s="1019"/>
      <c r="I170" s="1019"/>
      <c r="J170" s="1019"/>
      <c r="K170" s="1019"/>
      <c r="L170" s="1019"/>
      <c r="M170" s="1019"/>
      <c r="N170" s="1019"/>
      <c r="O170" s="1019"/>
      <c r="P170" s="1019"/>
      <c r="Q170" s="1020"/>
    </row>
    <row r="171" spans="2:22" ht="17.25" customHeight="1" x14ac:dyDescent="0.25">
      <c r="B171" s="86"/>
      <c r="C171" s="44"/>
      <c r="D171" s="44"/>
      <c r="E171" s="44"/>
    </row>
    <row r="172" spans="2:22" ht="17.25" customHeight="1" x14ac:dyDescent="0.25">
      <c r="B172" s="687" t="s">
        <v>1062</v>
      </c>
      <c r="C172" s="687"/>
      <c r="D172" s="687"/>
      <c r="E172" s="687"/>
      <c r="F172" s="687"/>
      <c r="G172" s="687"/>
      <c r="H172" s="687"/>
      <c r="I172" s="687"/>
      <c r="J172" s="687"/>
      <c r="K172" s="687"/>
      <c r="L172" s="38"/>
      <c r="M172" s="39"/>
      <c r="N172" s="39"/>
      <c r="O172" s="39"/>
      <c r="P172" s="39"/>
      <c r="Q172" s="39"/>
      <c r="R172" s="39"/>
      <c r="S172" s="39"/>
      <c r="T172" s="39"/>
      <c r="U172" s="39"/>
      <c r="V172" s="39"/>
    </row>
    <row r="173" spans="2:22" ht="17.25" customHeight="1" thickBot="1" x14ac:dyDescent="0.3">
      <c r="B173" s="38"/>
      <c r="C173" s="38"/>
      <c r="D173" s="38"/>
      <c r="J173" s="38"/>
      <c r="K173" s="38"/>
      <c r="L173" s="38"/>
      <c r="M173" s="39"/>
      <c r="N173" s="39"/>
      <c r="O173" s="39"/>
      <c r="P173" s="39"/>
      <c r="Q173" s="39"/>
      <c r="R173" s="39"/>
      <c r="S173" s="39"/>
      <c r="T173" s="39"/>
      <c r="U173" s="39"/>
      <c r="V173" s="39"/>
    </row>
    <row r="174" spans="2:22" ht="17.25" customHeight="1" thickBot="1" x14ac:dyDescent="0.3">
      <c r="B174" s="583" t="s">
        <v>230</v>
      </c>
      <c r="C174" s="883" t="s">
        <v>152</v>
      </c>
      <c r="D174" s="884"/>
      <c r="E174" s="884"/>
      <c r="F174" s="885"/>
      <c r="G174" s="1172" t="s">
        <v>188</v>
      </c>
      <c r="H174" s="629"/>
      <c r="I174" s="629"/>
      <c r="J174" s="629"/>
      <c r="K174" s="629"/>
      <c r="L174" s="629"/>
      <c r="M174" s="629"/>
      <c r="N174" s="629"/>
      <c r="O174" s="629"/>
      <c r="P174" s="629"/>
      <c r="Q174" s="629"/>
      <c r="R174" s="629"/>
      <c r="S174" s="887"/>
      <c r="T174" s="887"/>
      <c r="U174" s="887"/>
      <c r="V174" s="960"/>
    </row>
    <row r="175" spans="2:22" ht="17.25" customHeight="1" x14ac:dyDescent="0.25">
      <c r="B175" s="584"/>
      <c r="C175" s="969" t="s">
        <v>186</v>
      </c>
      <c r="D175" s="629" t="s">
        <v>40</v>
      </c>
      <c r="E175" s="629" t="s">
        <v>41</v>
      </c>
      <c r="F175" s="900" t="s">
        <v>42</v>
      </c>
      <c r="G175" s="959" t="s">
        <v>183</v>
      </c>
      <c r="H175" s="887"/>
      <c r="I175" s="887"/>
      <c r="J175" s="960"/>
      <c r="K175" s="886" t="s">
        <v>184</v>
      </c>
      <c r="L175" s="887"/>
      <c r="M175" s="887"/>
      <c r="N175" s="888"/>
      <c r="O175" s="620" t="s">
        <v>185</v>
      </c>
      <c r="P175" s="621"/>
      <c r="Q175" s="621"/>
      <c r="R175" s="622"/>
      <c r="S175" s="966" t="s">
        <v>514</v>
      </c>
      <c r="T175" s="967"/>
      <c r="U175" s="967"/>
      <c r="V175" s="968"/>
    </row>
    <row r="176" spans="2:22" ht="17.25" customHeight="1" x14ac:dyDescent="0.25">
      <c r="B176" s="584"/>
      <c r="C176" s="907"/>
      <c r="D176" s="630"/>
      <c r="E176" s="630"/>
      <c r="F176" s="901"/>
      <c r="G176" s="906" t="s">
        <v>508</v>
      </c>
      <c r="H176" s="905" t="s">
        <v>503</v>
      </c>
      <c r="I176" s="905" t="s">
        <v>504</v>
      </c>
      <c r="J176" s="937" t="s">
        <v>187</v>
      </c>
      <c r="K176" s="927" t="s">
        <v>510</v>
      </c>
      <c r="L176" s="905" t="s">
        <v>503</v>
      </c>
      <c r="M176" s="905" t="s">
        <v>504</v>
      </c>
      <c r="N176" s="925" t="s">
        <v>187</v>
      </c>
      <c r="O176" s="906" t="s">
        <v>512</v>
      </c>
      <c r="P176" s="905" t="s">
        <v>503</v>
      </c>
      <c r="Q176" s="905" t="s">
        <v>504</v>
      </c>
      <c r="R176" s="937" t="s">
        <v>187</v>
      </c>
      <c r="S176" s="927" t="s">
        <v>186</v>
      </c>
      <c r="T176" s="905" t="s">
        <v>503</v>
      </c>
      <c r="U176" s="905" t="s">
        <v>504</v>
      </c>
      <c r="V176" s="938" t="s">
        <v>187</v>
      </c>
    </row>
    <row r="177" spans="2:22" ht="17.25" customHeight="1" x14ac:dyDescent="0.25">
      <c r="B177" s="584"/>
      <c r="C177" s="907"/>
      <c r="D177" s="630"/>
      <c r="E177" s="630"/>
      <c r="F177" s="901"/>
      <c r="G177" s="907"/>
      <c r="H177" s="630"/>
      <c r="I177" s="630"/>
      <c r="J177" s="937"/>
      <c r="K177" s="928"/>
      <c r="L177" s="630"/>
      <c r="M177" s="630"/>
      <c r="N177" s="925"/>
      <c r="O177" s="907"/>
      <c r="P177" s="630"/>
      <c r="Q177" s="630"/>
      <c r="R177" s="937"/>
      <c r="S177" s="928"/>
      <c r="T177" s="630"/>
      <c r="U177" s="630"/>
      <c r="V177" s="901"/>
    </row>
    <row r="178" spans="2:22" ht="20.25" customHeight="1" thickBot="1" x14ac:dyDescent="0.3">
      <c r="B178" s="584"/>
      <c r="C178" s="907"/>
      <c r="D178" s="630"/>
      <c r="E178" s="630"/>
      <c r="F178" s="901"/>
      <c r="G178" s="907"/>
      <c r="H178" s="630"/>
      <c r="I178" s="630"/>
      <c r="J178" s="938"/>
      <c r="K178" s="928"/>
      <c r="L178" s="630"/>
      <c r="M178" s="630"/>
      <c r="N178" s="926"/>
      <c r="O178" s="907"/>
      <c r="P178" s="630"/>
      <c r="Q178" s="630"/>
      <c r="R178" s="938"/>
      <c r="S178" s="928"/>
      <c r="T178" s="630"/>
      <c r="U178" s="630"/>
      <c r="V178" s="901"/>
    </row>
    <row r="179" spans="2:22" ht="17.25" customHeight="1" x14ac:dyDescent="0.25">
      <c r="B179" s="400" t="s">
        <v>899</v>
      </c>
      <c r="C179" s="202">
        <f>AVERAGE(D179:F179)</f>
        <v>0.92300000000000004</v>
      </c>
      <c r="D179" s="469">
        <v>0.94099999999999995</v>
      </c>
      <c r="E179" s="469">
        <v>0.93600000000000005</v>
      </c>
      <c r="F179" s="470">
        <v>0.89200000000000002</v>
      </c>
      <c r="G179" s="471">
        <v>6357</v>
      </c>
      <c r="H179" s="472">
        <v>61</v>
      </c>
      <c r="I179" s="472">
        <v>6296</v>
      </c>
      <c r="J179" s="473">
        <v>2774</v>
      </c>
      <c r="K179" s="474">
        <v>7851</v>
      </c>
      <c r="L179" s="472">
        <v>831</v>
      </c>
      <c r="M179" s="472">
        <v>7020</v>
      </c>
      <c r="N179" s="473">
        <v>1980</v>
      </c>
      <c r="O179" s="474">
        <v>5139</v>
      </c>
      <c r="P179" s="472">
        <v>2095</v>
      </c>
      <c r="Q179" s="472">
        <v>3041</v>
      </c>
      <c r="R179" s="475">
        <v>1349</v>
      </c>
      <c r="S179" s="474">
        <f t="shared" ref="S179:V180" si="8">SUM(O179,K179,G179)</f>
        <v>19347</v>
      </c>
      <c r="T179" s="472">
        <f t="shared" si="8"/>
        <v>2987</v>
      </c>
      <c r="U179" s="472">
        <f t="shared" si="8"/>
        <v>16357</v>
      </c>
      <c r="V179" s="473">
        <f t="shared" si="8"/>
        <v>6103</v>
      </c>
    </row>
    <row r="180" spans="2:22" ht="17.25" customHeight="1" thickBot="1" x14ac:dyDescent="0.3">
      <c r="B180" s="402" t="s">
        <v>1059</v>
      </c>
      <c r="C180" s="332">
        <f>AVERAGE(D180:F180)</f>
        <v>0.91299999999999992</v>
      </c>
      <c r="D180" s="204">
        <v>0.91900000000000004</v>
      </c>
      <c r="E180" s="204">
        <v>0.94199999999999995</v>
      </c>
      <c r="F180" s="205">
        <v>0.878</v>
      </c>
      <c r="G180" s="418">
        <v>7164</v>
      </c>
      <c r="H180" s="203">
        <v>78</v>
      </c>
      <c r="I180" s="203">
        <v>7086</v>
      </c>
      <c r="J180" s="106">
        <v>5212</v>
      </c>
      <c r="K180" s="104">
        <v>8909</v>
      </c>
      <c r="L180" s="203">
        <v>1413</v>
      </c>
      <c r="M180" s="203">
        <v>7496</v>
      </c>
      <c r="N180" s="106">
        <v>1913</v>
      </c>
      <c r="O180" s="104">
        <v>6217</v>
      </c>
      <c r="P180" s="203">
        <v>1495</v>
      </c>
      <c r="Q180" s="203">
        <v>4722</v>
      </c>
      <c r="R180" s="105">
        <v>1219</v>
      </c>
      <c r="S180" s="104">
        <f t="shared" si="8"/>
        <v>22290</v>
      </c>
      <c r="T180" s="203">
        <f t="shared" si="8"/>
        <v>2986</v>
      </c>
      <c r="U180" s="203">
        <f t="shared" si="8"/>
        <v>19304</v>
      </c>
      <c r="V180" s="106">
        <f t="shared" si="8"/>
        <v>8344</v>
      </c>
    </row>
    <row r="181" spans="2:22" ht="17.25" customHeight="1" thickBot="1" x14ac:dyDescent="0.3">
      <c r="B181" s="401" t="s">
        <v>1058</v>
      </c>
      <c r="C181" s="332">
        <f>AVERAGE(D181:F181)</f>
        <v>0.95116666666666683</v>
      </c>
      <c r="D181" s="204">
        <v>0.94810000000000005</v>
      </c>
      <c r="E181" s="204">
        <v>0.96970000000000001</v>
      </c>
      <c r="F181" s="205">
        <v>0.93569999999999998</v>
      </c>
      <c r="G181" s="418">
        <v>6075</v>
      </c>
      <c r="H181" s="203">
        <v>58</v>
      </c>
      <c r="I181" s="203">
        <v>6017</v>
      </c>
      <c r="J181" s="106">
        <v>4052</v>
      </c>
      <c r="K181" s="417">
        <v>6553</v>
      </c>
      <c r="L181" s="203">
        <v>356</v>
      </c>
      <c r="M181" s="203">
        <v>6197</v>
      </c>
      <c r="N181" s="105">
        <v>2146</v>
      </c>
      <c r="O181" s="104">
        <v>5591</v>
      </c>
      <c r="P181" s="203">
        <v>1350</v>
      </c>
      <c r="Q181" s="203">
        <v>4241</v>
      </c>
      <c r="R181" s="106">
        <v>1710</v>
      </c>
      <c r="S181" s="104">
        <f t="shared" ref="S181" si="9">SUM(O181,K181,G181)</f>
        <v>18219</v>
      </c>
      <c r="T181" s="203">
        <f t="shared" ref="T181" si="10">SUM(P181,L181,H181)</f>
        <v>1764</v>
      </c>
      <c r="U181" s="203">
        <f t="shared" ref="U181" si="11">SUM(Q181,M181,I181)</f>
        <v>16455</v>
      </c>
      <c r="V181" s="106">
        <f t="shared" ref="V181" si="12">SUM(R181,N181,J181)</f>
        <v>7908</v>
      </c>
    </row>
    <row r="182" spans="2:22" ht="17.25" customHeight="1" x14ac:dyDescent="0.25">
      <c r="B182" s="10"/>
      <c r="C182" s="13"/>
      <c r="D182" s="13"/>
      <c r="E182" s="13"/>
      <c r="F182" s="10"/>
      <c r="G182" s="13"/>
      <c r="H182" s="13"/>
      <c r="I182" s="13"/>
      <c r="J182" s="15"/>
      <c r="K182" s="29"/>
      <c r="L182" s="29"/>
      <c r="M182" s="29"/>
      <c r="N182" s="29"/>
      <c r="O182" s="29"/>
      <c r="P182" s="29"/>
      <c r="Q182" s="29"/>
      <c r="R182" s="29"/>
      <c r="S182" s="29"/>
      <c r="T182" s="29"/>
      <c r="U182" s="15"/>
      <c r="V182" s="15"/>
    </row>
    <row r="183" spans="2:22" ht="17.25" customHeight="1" thickBot="1" x14ac:dyDescent="0.3">
      <c r="B183" s="500" t="s">
        <v>557</v>
      </c>
      <c r="C183" s="500"/>
      <c r="D183" s="500"/>
      <c r="E183" s="13"/>
      <c r="F183" s="10"/>
      <c r="G183" s="13"/>
      <c r="H183" s="13"/>
      <c r="I183" s="13"/>
      <c r="J183" s="15"/>
      <c r="K183" s="29"/>
      <c r="L183" s="29"/>
      <c r="M183" s="29"/>
      <c r="N183" s="29"/>
      <c r="O183" s="29"/>
      <c r="P183" s="29"/>
      <c r="Q183" s="29"/>
      <c r="R183" s="29"/>
      <c r="S183" s="29"/>
      <c r="T183" s="29"/>
      <c r="U183" s="15"/>
      <c r="V183" s="15"/>
    </row>
    <row r="184" spans="2:22" ht="17.25" customHeight="1" x14ac:dyDescent="0.25">
      <c r="B184" s="912" t="s">
        <v>1146</v>
      </c>
      <c r="C184" s="913"/>
      <c r="D184" s="913"/>
      <c r="E184" s="913"/>
      <c r="F184" s="913"/>
      <c r="G184" s="913"/>
      <c r="H184" s="913"/>
      <c r="I184" s="913"/>
      <c r="J184" s="913"/>
      <c r="K184" s="914"/>
      <c r="L184" s="29"/>
      <c r="M184" s="760" t="s">
        <v>232</v>
      </c>
      <c r="N184" s="760"/>
      <c r="O184" s="760"/>
      <c r="P184" s="760"/>
      <c r="Q184" s="29"/>
      <c r="R184" s="760" t="s">
        <v>231</v>
      </c>
      <c r="S184" s="760"/>
      <c r="T184" s="760"/>
      <c r="U184" s="760"/>
      <c r="V184" s="15"/>
    </row>
    <row r="185" spans="2:22" ht="17.25" customHeight="1" thickBot="1" x14ac:dyDescent="0.3">
      <c r="B185" s="915"/>
      <c r="C185" s="916"/>
      <c r="D185" s="916"/>
      <c r="E185" s="916"/>
      <c r="F185" s="916"/>
      <c r="G185" s="916"/>
      <c r="H185" s="916"/>
      <c r="I185" s="916"/>
      <c r="J185" s="916"/>
      <c r="K185" s="917"/>
      <c r="L185" s="29"/>
      <c r="Q185" s="29"/>
      <c r="V185" s="15"/>
    </row>
    <row r="186" spans="2:22" ht="17.25" customHeight="1" x14ac:dyDescent="0.25">
      <c r="B186" s="915"/>
      <c r="C186" s="916"/>
      <c r="D186" s="916"/>
      <c r="E186" s="916"/>
      <c r="F186" s="916"/>
      <c r="G186" s="916"/>
      <c r="H186" s="916"/>
      <c r="I186" s="916"/>
      <c r="J186" s="916"/>
      <c r="K186" s="917"/>
      <c r="L186" s="29"/>
      <c r="M186" s="921" t="s">
        <v>204</v>
      </c>
      <c r="N186" s="908" t="s">
        <v>522</v>
      </c>
      <c r="O186" s="908"/>
      <c r="P186" s="909"/>
      <c r="Q186" s="29"/>
      <c r="R186" s="935" t="s">
        <v>176</v>
      </c>
      <c r="S186" s="486" t="s">
        <v>178</v>
      </c>
      <c r="T186" s="488"/>
      <c r="U186" s="507" t="s">
        <v>177</v>
      </c>
      <c r="V186" s="15"/>
    </row>
    <row r="187" spans="2:22" ht="17.25" customHeight="1" thickBot="1" x14ac:dyDescent="0.3">
      <c r="B187" s="915"/>
      <c r="C187" s="916"/>
      <c r="D187" s="916"/>
      <c r="E187" s="916"/>
      <c r="F187" s="916"/>
      <c r="G187" s="916"/>
      <c r="H187" s="916"/>
      <c r="I187" s="916"/>
      <c r="J187" s="916"/>
      <c r="K187" s="917"/>
      <c r="L187" s="29"/>
      <c r="M187" s="922"/>
      <c r="N187" s="910"/>
      <c r="O187" s="910"/>
      <c r="P187" s="911"/>
      <c r="Q187" s="29"/>
      <c r="R187" s="489"/>
      <c r="S187" s="501"/>
      <c r="T187" s="503"/>
      <c r="U187" s="804"/>
      <c r="V187" s="15"/>
    </row>
    <row r="188" spans="2:22" ht="17.25" customHeight="1" thickBot="1" x14ac:dyDescent="0.3">
      <c r="B188" s="915"/>
      <c r="C188" s="916"/>
      <c r="D188" s="916"/>
      <c r="E188" s="916"/>
      <c r="F188" s="916"/>
      <c r="G188" s="916"/>
      <c r="H188" s="916"/>
      <c r="I188" s="916"/>
      <c r="J188" s="916"/>
      <c r="K188" s="917"/>
      <c r="L188" s="29"/>
      <c r="M188" s="922"/>
      <c r="N188" s="868" t="s">
        <v>40</v>
      </c>
      <c r="O188" s="961" t="s">
        <v>41</v>
      </c>
      <c r="P188" s="609" t="s">
        <v>42</v>
      </c>
      <c r="Q188" s="29"/>
      <c r="R188" s="936"/>
      <c r="S188" s="504"/>
      <c r="T188" s="506"/>
      <c r="U188" s="805"/>
      <c r="V188" s="15"/>
    </row>
    <row r="189" spans="2:22" ht="17.25" customHeight="1" x14ac:dyDescent="0.25">
      <c r="B189" s="915"/>
      <c r="C189" s="916"/>
      <c r="D189" s="916"/>
      <c r="E189" s="916"/>
      <c r="F189" s="916"/>
      <c r="G189" s="916"/>
      <c r="H189" s="916"/>
      <c r="I189" s="916"/>
      <c r="J189" s="916"/>
      <c r="K189" s="917"/>
      <c r="L189" s="29"/>
      <c r="M189" s="922"/>
      <c r="N189" s="869"/>
      <c r="O189" s="962"/>
      <c r="P189" s="610"/>
      <c r="Q189" s="29"/>
      <c r="R189" s="436"/>
      <c r="S189" s="191"/>
      <c r="T189" s="192"/>
      <c r="U189" s="193">
        <f>SUM(S189:T189)</f>
        <v>0</v>
      </c>
      <c r="V189" s="15"/>
    </row>
    <row r="190" spans="2:22" ht="17.25" customHeight="1" thickBot="1" x14ac:dyDescent="0.3">
      <c r="B190" s="915"/>
      <c r="C190" s="916"/>
      <c r="D190" s="916"/>
      <c r="E190" s="916"/>
      <c r="F190" s="916"/>
      <c r="G190" s="916"/>
      <c r="H190" s="916"/>
      <c r="I190" s="916"/>
      <c r="J190" s="916"/>
      <c r="K190" s="917"/>
      <c r="L190" s="29"/>
      <c r="M190" s="923"/>
      <c r="N190" s="870"/>
      <c r="O190" s="963"/>
      <c r="P190" s="611"/>
      <c r="Q190" s="29"/>
      <c r="R190" s="437"/>
      <c r="S190" s="195"/>
      <c r="T190" s="196"/>
      <c r="U190" s="197">
        <f t="shared" ref="U190:U192" si="13">SUM(S190:T190)</f>
        <v>0</v>
      </c>
      <c r="V190" s="15"/>
    </row>
    <row r="191" spans="2:22" ht="17.25" customHeight="1" thickBot="1" x14ac:dyDescent="0.3">
      <c r="B191" s="918"/>
      <c r="C191" s="919"/>
      <c r="D191" s="919"/>
      <c r="E191" s="919"/>
      <c r="F191" s="919"/>
      <c r="G191" s="919"/>
      <c r="H191" s="919"/>
      <c r="I191" s="919"/>
      <c r="J191" s="919"/>
      <c r="K191" s="920"/>
      <c r="M191" s="186">
        <v>2</v>
      </c>
      <c r="N191" s="187">
        <v>1</v>
      </c>
      <c r="O191" s="188">
        <v>1</v>
      </c>
      <c r="P191" s="189">
        <v>0</v>
      </c>
      <c r="Q191" s="15"/>
      <c r="R191" s="437"/>
      <c r="S191" s="195"/>
      <c r="T191" s="196"/>
      <c r="U191" s="197">
        <f t="shared" si="13"/>
        <v>0</v>
      </c>
      <c r="V191" s="15"/>
    </row>
    <row r="192" spans="2:22" ht="17.25" customHeight="1" thickBot="1" x14ac:dyDescent="0.3">
      <c r="M192" s="825"/>
      <c r="N192" s="826"/>
      <c r="O192" s="826"/>
      <c r="P192" s="826"/>
      <c r="R192" s="438"/>
      <c r="S192" s="199"/>
      <c r="T192" s="200"/>
      <c r="U192" s="201">
        <f t="shared" si="13"/>
        <v>0</v>
      </c>
    </row>
    <row r="193" spans="2:22" ht="17.25" customHeight="1" x14ac:dyDescent="0.25">
      <c r="B193" s="687" t="s">
        <v>1023</v>
      </c>
      <c r="C193" s="687"/>
      <c r="D193" s="687"/>
      <c r="E193" s="687"/>
      <c r="F193" s="687"/>
      <c r="G193" s="687"/>
      <c r="H193" s="687"/>
      <c r="I193" s="687"/>
    </row>
    <row r="194" spans="2:22" ht="17.25" customHeight="1" x14ac:dyDescent="0.25"/>
    <row r="195" spans="2:22" ht="17.25" customHeight="1" thickBot="1" x14ac:dyDescent="0.3">
      <c r="B195" s="822" t="s">
        <v>1063</v>
      </c>
      <c r="C195" s="822"/>
      <c r="D195" s="822"/>
      <c r="E195" s="822"/>
      <c r="F195" s="822"/>
      <c r="G195" s="822"/>
      <c r="H195" s="822"/>
      <c r="I195" s="822"/>
      <c r="Q195" s="500" t="s">
        <v>452</v>
      </c>
      <c r="R195" s="500"/>
      <c r="S195" s="500"/>
      <c r="T195" s="46"/>
      <c r="U195" s="46"/>
      <c r="V195" s="87"/>
    </row>
    <row r="196" spans="2:22" ht="17.25" customHeight="1" x14ac:dyDescent="0.25">
      <c r="B196" s="507" t="s">
        <v>44</v>
      </c>
      <c r="C196" s="797" t="s">
        <v>45</v>
      </c>
      <c r="D196" s="798"/>
      <c r="E196" s="798"/>
      <c r="F196" s="798"/>
      <c r="G196" s="798"/>
      <c r="H196" s="798"/>
      <c r="I196" s="798"/>
      <c r="J196" s="798"/>
      <c r="K196" s="798"/>
      <c r="L196" s="798"/>
      <c r="M196" s="798"/>
      <c r="N196" s="832"/>
      <c r="O196" s="507" t="s">
        <v>142</v>
      </c>
      <c r="Q196" s="974"/>
      <c r="R196" s="975"/>
      <c r="S196" s="975"/>
      <c r="T196" s="975"/>
      <c r="U196" s="976"/>
      <c r="V196" s="88"/>
    </row>
    <row r="197" spans="2:22" ht="17.25" customHeight="1" x14ac:dyDescent="0.25">
      <c r="B197" s="508"/>
      <c r="C197" s="833"/>
      <c r="D197" s="834"/>
      <c r="E197" s="834"/>
      <c r="F197" s="834"/>
      <c r="G197" s="834"/>
      <c r="H197" s="834"/>
      <c r="I197" s="834"/>
      <c r="J197" s="834"/>
      <c r="K197" s="834"/>
      <c r="L197" s="834"/>
      <c r="M197" s="834"/>
      <c r="N197" s="835"/>
      <c r="O197" s="508"/>
      <c r="Q197" s="1210"/>
      <c r="R197" s="1211"/>
      <c r="S197" s="1211"/>
      <c r="T197" s="1211"/>
      <c r="U197" s="1212"/>
      <c r="V197" s="88"/>
    </row>
    <row r="198" spans="2:22" ht="17.25" customHeight="1" thickBot="1" x14ac:dyDescent="0.3">
      <c r="B198" s="509"/>
      <c r="C198" s="216" t="s">
        <v>46</v>
      </c>
      <c r="D198" s="217" t="s">
        <v>47</v>
      </c>
      <c r="E198" s="217" t="s">
        <v>1154</v>
      </c>
      <c r="F198" s="217" t="s">
        <v>48</v>
      </c>
      <c r="G198" s="217" t="s">
        <v>49</v>
      </c>
      <c r="H198" s="217" t="s">
        <v>50</v>
      </c>
      <c r="I198" s="217" t="s">
        <v>51</v>
      </c>
      <c r="J198" s="217" t="s">
        <v>52</v>
      </c>
      <c r="K198" s="217" t="s">
        <v>53</v>
      </c>
      <c r="L198" s="217" t="s">
        <v>54</v>
      </c>
      <c r="M198" s="217" t="s">
        <v>55</v>
      </c>
      <c r="N198" s="218" t="s">
        <v>56</v>
      </c>
      <c r="O198" s="508"/>
      <c r="Q198" s="1210"/>
      <c r="R198" s="1211"/>
      <c r="S198" s="1211"/>
      <c r="T198" s="1211"/>
      <c r="U198" s="1212"/>
      <c r="V198" s="88"/>
    </row>
    <row r="199" spans="2:22" ht="24.75" thickBot="1" x14ac:dyDescent="0.3">
      <c r="B199" s="403" t="s">
        <v>376</v>
      </c>
      <c r="C199" s="129"/>
      <c r="D199" s="130"/>
      <c r="E199" s="130"/>
      <c r="F199" s="130"/>
      <c r="G199" s="130"/>
      <c r="H199" s="130"/>
      <c r="I199" s="130"/>
      <c r="J199" s="130"/>
      <c r="K199" s="130"/>
      <c r="L199" s="130"/>
      <c r="M199" s="130"/>
      <c r="N199" s="131"/>
      <c r="O199" s="142">
        <f>SUM(C199:N199)</f>
        <v>0</v>
      </c>
      <c r="Q199" s="1210"/>
      <c r="R199" s="1211"/>
      <c r="S199" s="1211"/>
      <c r="T199" s="1211"/>
      <c r="U199" s="1212"/>
      <c r="V199" s="88"/>
    </row>
    <row r="200" spans="2:22" ht="17.25" customHeight="1" x14ac:dyDescent="0.25">
      <c r="B200" s="404" t="s">
        <v>189</v>
      </c>
      <c r="C200" s="134"/>
      <c r="D200" s="135"/>
      <c r="E200" s="135"/>
      <c r="F200" s="135"/>
      <c r="G200" s="135"/>
      <c r="H200" s="135"/>
      <c r="I200" s="135"/>
      <c r="J200" s="135"/>
      <c r="K200" s="135"/>
      <c r="L200" s="135"/>
      <c r="M200" s="135"/>
      <c r="N200" s="136"/>
      <c r="O200" s="145">
        <f t="shared" ref="O200:O202" si="14">SUM(C200:N200)</f>
        <v>0</v>
      </c>
      <c r="Q200" s="1210"/>
      <c r="R200" s="1211"/>
      <c r="S200" s="1211"/>
      <c r="T200" s="1211"/>
      <c r="U200" s="1212"/>
      <c r="V200" s="88"/>
    </row>
    <row r="201" spans="2:22" ht="17.25" customHeight="1" x14ac:dyDescent="0.25">
      <c r="B201" s="99" t="s">
        <v>190</v>
      </c>
      <c r="C201" s="134"/>
      <c r="D201" s="135">
        <v>1</v>
      </c>
      <c r="E201" s="135"/>
      <c r="F201" s="135"/>
      <c r="G201" s="135"/>
      <c r="H201" s="135"/>
      <c r="I201" s="135"/>
      <c r="J201" s="135"/>
      <c r="K201" s="135"/>
      <c r="L201" s="135"/>
      <c r="M201" s="135"/>
      <c r="N201" s="136"/>
      <c r="O201" s="145">
        <f>SUM(C201:N201)</f>
        <v>1</v>
      </c>
      <c r="Q201" s="1210"/>
      <c r="R201" s="1211"/>
      <c r="S201" s="1211"/>
      <c r="T201" s="1211"/>
      <c r="U201" s="1212"/>
      <c r="V201" s="88"/>
    </row>
    <row r="202" spans="2:22" ht="17.25" customHeight="1" thickBot="1" x14ac:dyDescent="0.3">
      <c r="B202" s="405" t="s">
        <v>57</v>
      </c>
      <c r="C202" s="149">
        <v>2</v>
      </c>
      <c r="D202" s="214">
        <v>1</v>
      </c>
      <c r="E202" s="214">
        <v>2</v>
      </c>
      <c r="F202" s="214">
        <v>2</v>
      </c>
      <c r="G202" s="214">
        <v>2</v>
      </c>
      <c r="H202" s="214">
        <v>2</v>
      </c>
      <c r="I202" s="214">
        <v>2</v>
      </c>
      <c r="J202" s="214">
        <v>2</v>
      </c>
      <c r="K202" s="214">
        <v>1</v>
      </c>
      <c r="L202" s="214">
        <v>2</v>
      </c>
      <c r="M202" s="214">
        <v>2</v>
      </c>
      <c r="N202" s="215">
        <v>2</v>
      </c>
      <c r="O202" s="431">
        <f t="shared" si="14"/>
        <v>22</v>
      </c>
      <c r="Q202" s="1210"/>
      <c r="R202" s="1211"/>
      <c r="S202" s="1211"/>
      <c r="T202" s="1211"/>
      <c r="U202" s="1212"/>
      <c r="V202" s="88"/>
    </row>
    <row r="203" spans="2:22" ht="17.25" customHeight="1" x14ac:dyDescent="0.25">
      <c r="B203" s="606" t="s">
        <v>142</v>
      </c>
      <c r="C203" s="1213">
        <f>SUM(C199:C202)</f>
        <v>2</v>
      </c>
      <c r="D203" s="1213">
        <f t="shared" ref="D203:N203" si="15">SUM(D199:D202)</f>
        <v>2</v>
      </c>
      <c r="E203" s="1213">
        <f t="shared" si="15"/>
        <v>2</v>
      </c>
      <c r="F203" s="1213">
        <f t="shared" si="15"/>
        <v>2</v>
      </c>
      <c r="G203" s="1213">
        <f t="shared" si="15"/>
        <v>2</v>
      </c>
      <c r="H203" s="1213">
        <f t="shared" si="15"/>
        <v>2</v>
      </c>
      <c r="I203" s="1213">
        <f t="shared" si="15"/>
        <v>2</v>
      </c>
      <c r="J203" s="1213">
        <f t="shared" si="15"/>
        <v>2</v>
      </c>
      <c r="K203" s="1213">
        <f t="shared" si="15"/>
        <v>1</v>
      </c>
      <c r="L203" s="1213">
        <f t="shared" si="15"/>
        <v>2</v>
      </c>
      <c r="M203" s="1213">
        <f t="shared" si="15"/>
        <v>2</v>
      </c>
      <c r="N203" s="1213">
        <f t="shared" si="15"/>
        <v>2</v>
      </c>
      <c r="O203" s="1236">
        <f>SUM(O199:O202)</f>
        <v>23</v>
      </c>
      <c r="Q203" s="1210"/>
      <c r="R203" s="1211"/>
      <c r="S203" s="1211"/>
      <c r="T203" s="1211"/>
      <c r="U203" s="1212"/>
      <c r="V203" s="88"/>
    </row>
    <row r="204" spans="2:22" ht="17.25" customHeight="1" thickBot="1" x14ac:dyDescent="0.3">
      <c r="B204" s="608"/>
      <c r="C204" s="1214"/>
      <c r="D204" s="1214"/>
      <c r="E204" s="1214"/>
      <c r="F204" s="1214"/>
      <c r="G204" s="1214"/>
      <c r="H204" s="1214"/>
      <c r="I204" s="1214"/>
      <c r="J204" s="1214"/>
      <c r="K204" s="1214"/>
      <c r="L204" s="1214"/>
      <c r="M204" s="1214"/>
      <c r="N204" s="1214"/>
      <c r="O204" s="1237"/>
      <c r="Q204" s="977"/>
      <c r="R204" s="978"/>
      <c r="S204" s="978"/>
      <c r="T204" s="978"/>
      <c r="U204" s="979"/>
      <c r="V204" s="88"/>
    </row>
    <row r="205" spans="2:22" ht="17.25" customHeight="1" x14ac:dyDescent="0.25">
      <c r="B205" s="70"/>
      <c r="C205" s="89"/>
      <c r="D205" s="89"/>
      <c r="E205" s="89"/>
      <c r="F205" s="89"/>
      <c r="G205" s="89"/>
      <c r="H205" s="89"/>
      <c r="I205" s="89"/>
      <c r="J205" s="89"/>
      <c r="K205" s="89"/>
      <c r="L205" s="89"/>
      <c r="M205" s="89"/>
      <c r="N205" s="89"/>
      <c r="O205" s="89"/>
      <c r="P205" s="89"/>
      <c r="Q205" s="89"/>
      <c r="R205" s="89"/>
      <c r="S205" s="5"/>
      <c r="T205" s="88"/>
      <c r="U205" s="88"/>
      <c r="V205" s="88"/>
    </row>
    <row r="206" spans="2:22" ht="17.25" customHeight="1" thickBot="1" x14ac:dyDescent="0.3">
      <c r="B206" s="550" t="s">
        <v>1064</v>
      </c>
      <c r="C206" s="822"/>
      <c r="D206" s="822"/>
      <c r="E206" s="822"/>
      <c r="F206" s="822"/>
      <c r="G206" s="822"/>
      <c r="H206" s="822"/>
      <c r="I206" s="822"/>
      <c r="J206" s="822"/>
      <c r="K206" s="822"/>
      <c r="L206" s="822"/>
      <c r="M206" s="822"/>
      <c r="N206" s="89"/>
      <c r="O206" s="89"/>
      <c r="P206" s="89"/>
      <c r="Q206" s="89"/>
      <c r="R206" s="89"/>
      <c r="S206" s="5"/>
      <c r="T206" s="88"/>
      <c r="U206" s="88"/>
      <c r="V206" s="88"/>
    </row>
    <row r="207" spans="2:22" ht="17.25" customHeight="1" thickBot="1" x14ac:dyDescent="0.3">
      <c r="B207" s="439" t="s">
        <v>176</v>
      </c>
      <c r="C207" s="1207" t="s">
        <v>871</v>
      </c>
      <c r="D207" s="1207"/>
      <c r="E207" s="903"/>
      <c r="F207" s="903"/>
      <c r="G207" s="903"/>
      <c r="H207" s="904"/>
      <c r="I207" s="902" t="s">
        <v>872</v>
      </c>
      <c r="J207" s="903"/>
      <c r="K207" s="903"/>
      <c r="L207" s="903"/>
      <c r="M207" s="903"/>
      <c r="N207" s="904"/>
      <c r="O207" s="902" t="s">
        <v>873</v>
      </c>
      <c r="P207" s="903"/>
      <c r="Q207" s="903"/>
      <c r="R207" s="903"/>
      <c r="S207" s="903"/>
      <c r="T207" s="904"/>
      <c r="U207" s="1215" t="s">
        <v>819</v>
      </c>
      <c r="V207" s="1215" t="s">
        <v>818</v>
      </c>
    </row>
    <row r="208" spans="2:22" ht="17.25" customHeight="1" thickBot="1" x14ac:dyDescent="0.3">
      <c r="B208" s="440" t="s">
        <v>981</v>
      </c>
      <c r="C208" s="872" t="s">
        <v>813</v>
      </c>
      <c r="D208" s="873"/>
      <c r="E208" s="874" t="s">
        <v>812</v>
      </c>
      <c r="F208" s="875"/>
      <c r="G208" s="874"/>
      <c r="H208" s="875"/>
      <c r="I208" s="874" t="s">
        <v>813</v>
      </c>
      <c r="J208" s="875"/>
      <c r="K208" s="874" t="s">
        <v>812</v>
      </c>
      <c r="L208" s="875"/>
      <c r="M208" s="874"/>
      <c r="N208" s="875"/>
      <c r="O208" s="874" t="s">
        <v>813</v>
      </c>
      <c r="P208" s="875"/>
      <c r="Q208" s="874" t="s">
        <v>812</v>
      </c>
      <c r="R208" s="875"/>
      <c r="S208" s="874"/>
      <c r="T208" s="875"/>
      <c r="U208" s="1216"/>
      <c r="V208" s="1216"/>
    </row>
    <row r="209" spans="2:36" ht="17.25" customHeight="1" x14ac:dyDescent="0.25">
      <c r="B209" s="1227" t="s">
        <v>230</v>
      </c>
      <c r="C209" s="876" t="s">
        <v>870</v>
      </c>
      <c r="D209" s="879" t="s">
        <v>212</v>
      </c>
      <c r="E209" s="841" t="s">
        <v>870</v>
      </c>
      <c r="F209" s="882" t="s">
        <v>212</v>
      </c>
      <c r="G209" s="841" t="s">
        <v>870</v>
      </c>
      <c r="H209" s="882" t="s">
        <v>212</v>
      </c>
      <c r="I209" s="841" t="s">
        <v>870</v>
      </c>
      <c r="J209" s="882" t="s">
        <v>212</v>
      </c>
      <c r="K209" s="841" t="s">
        <v>870</v>
      </c>
      <c r="L209" s="882" t="s">
        <v>212</v>
      </c>
      <c r="M209" s="841" t="s">
        <v>870</v>
      </c>
      <c r="N209" s="882" t="s">
        <v>212</v>
      </c>
      <c r="O209" s="841" t="s">
        <v>870</v>
      </c>
      <c r="P209" s="882" t="s">
        <v>212</v>
      </c>
      <c r="Q209" s="841" t="s">
        <v>870</v>
      </c>
      <c r="R209" s="882" t="s">
        <v>212</v>
      </c>
      <c r="S209" s="841" t="s">
        <v>870</v>
      </c>
      <c r="T209" s="882" t="s">
        <v>212</v>
      </c>
      <c r="U209" s="1216"/>
      <c r="V209" s="1216"/>
    </row>
    <row r="210" spans="2:36" ht="17.25" customHeight="1" x14ac:dyDescent="0.25">
      <c r="B210" s="1228"/>
      <c r="C210" s="877"/>
      <c r="D210" s="880"/>
      <c r="E210" s="842"/>
      <c r="F210" s="880"/>
      <c r="G210" s="842"/>
      <c r="H210" s="880"/>
      <c r="I210" s="842"/>
      <c r="J210" s="880"/>
      <c r="K210" s="842"/>
      <c r="L210" s="880"/>
      <c r="M210" s="842"/>
      <c r="N210" s="880"/>
      <c r="O210" s="842"/>
      <c r="P210" s="880"/>
      <c r="Q210" s="842"/>
      <c r="R210" s="880"/>
      <c r="S210" s="842"/>
      <c r="T210" s="880"/>
      <c r="U210" s="1216"/>
      <c r="V210" s="1216"/>
    </row>
    <row r="211" spans="2:36" ht="17.25" customHeight="1" thickBot="1" x14ac:dyDescent="0.3">
      <c r="B211" s="1229"/>
      <c r="C211" s="878"/>
      <c r="D211" s="881"/>
      <c r="E211" s="843"/>
      <c r="F211" s="881"/>
      <c r="G211" s="843"/>
      <c r="H211" s="881"/>
      <c r="I211" s="843"/>
      <c r="J211" s="881"/>
      <c r="K211" s="843"/>
      <c r="L211" s="881"/>
      <c r="M211" s="843"/>
      <c r="N211" s="881"/>
      <c r="O211" s="843"/>
      <c r="P211" s="881"/>
      <c r="Q211" s="843"/>
      <c r="R211" s="881"/>
      <c r="S211" s="843"/>
      <c r="T211" s="881"/>
      <c r="U211" s="1216"/>
      <c r="V211" s="1216"/>
    </row>
    <row r="212" spans="2:36" ht="17.25" customHeight="1" thickBot="1" x14ac:dyDescent="0.3">
      <c r="B212" s="400" t="s">
        <v>899</v>
      </c>
      <c r="C212" s="177">
        <v>1</v>
      </c>
      <c r="D212" s="178">
        <v>9</v>
      </c>
      <c r="E212" s="331">
        <v>1</v>
      </c>
      <c r="F212" s="181">
        <v>11</v>
      </c>
      <c r="G212" s="179">
        <f t="shared" ref="G212:H213" si="16">SUM(C212,E212)</f>
        <v>2</v>
      </c>
      <c r="H212" s="179">
        <f t="shared" si="16"/>
        <v>20</v>
      </c>
      <c r="I212" s="179">
        <v>0</v>
      </c>
      <c r="J212" s="181">
        <v>0</v>
      </c>
      <c r="K212" s="179">
        <v>1</v>
      </c>
      <c r="L212" s="180">
        <v>8</v>
      </c>
      <c r="M212" s="179">
        <f t="shared" ref="M212:N213" si="17">SUM(I212,K212)</f>
        <v>1</v>
      </c>
      <c r="N212" s="179">
        <f t="shared" si="17"/>
        <v>8</v>
      </c>
      <c r="O212" s="179">
        <v>1</v>
      </c>
      <c r="P212" s="180">
        <v>8</v>
      </c>
      <c r="Q212" s="331">
        <v>1</v>
      </c>
      <c r="R212" s="181">
        <v>14</v>
      </c>
      <c r="S212" s="179">
        <f t="shared" ref="S212:T213" si="18">SUM(O212,Q212)</f>
        <v>2</v>
      </c>
      <c r="T212" s="179">
        <f t="shared" si="18"/>
        <v>22</v>
      </c>
      <c r="U212" s="416">
        <f t="shared" ref="U212:U213" si="19">SUM(C212,E212,I212,K212,O212,Q212)</f>
        <v>5</v>
      </c>
      <c r="V212" s="415">
        <f t="shared" ref="V212:V213" si="20">SUM(D212,F212,J212,L212,P212,R212)</f>
        <v>50</v>
      </c>
    </row>
    <row r="213" spans="2:36" ht="17.25" customHeight="1" thickBot="1" x14ac:dyDescent="0.3">
      <c r="B213" s="402" t="s">
        <v>1059</v>
      </c>
      <c r="C213" s="177">
        <v>1</v>
      </c>
      <c r="D213" s="178">
        <v>9</v>
      </c>
      <c r="E213" s="331">
        <v>1</v>
      </c>
      <c r="F213" s="181">
        <v>19</v>
      </c>
      <c r="G213" s="179">
        <f t="shared" si="16"/>
        <v>2</v>
      </c>
      <c r="H213" s="179">
        <f t="shared" si="16"/>
        <v>28</v>
      </c>
      <c r="I213" s="179">
        <v>1</v>
      </c>
      <c r="J213" s="181">
        <v>12</v>
      </c>
      <c r="K213" s="179">
        <v>1</v>
      </c>
      <c r="L213" s="180">
        <v>12</v>
      </c>
      <c r="M213" s="179">
        <f t="shared" si="17"/>
        <v>2</v>
      </c>
      <c r="N213" s="179">
        <f t="shared" si="17"/>
        <v>24</v>
      </c>
      <c r="O213" s="179">
        <v>0</v>
      </c>
      <c r="P213" s="180">
        <v>0</v>
      </c>
      <c r="Q213" s="331">
        <v>1</v>
      </c>
      <c r="R213" s="181">
        <v>7</v>
      </c>
      <c r="S213" s="179">
        <f t="shared" si="18"/>
        <v>1</v>
      </c>
      <c r="T213" s="179">
        <f t="shared" si="18"/>
        <v>7</v>
      </c>
      <c r="U213" s="416">
        <f t="shared" si="19"/>
        <v>5</v>
      </c>
      <c r="V213" s="415">
        <f t="shared" si="20"/>
        <v>59</v>
      </c>
    </row>
    <row r="214" spans="2:36" ht="17.25" customHeight="1" thickBot="1" x14ac:dyDescent="0.3">
      <c r="B214" s="401" t="s">
        <v>1058</v>
      </c>
      <c r="C214" s="177">
        <v>1</v>
      </c>
      <c r="D214" s="178">
        <v>7</v>
      </c>
      <c r="E214" s="331">
        <v>1</v>
      </c>
      <c r="F214" s="181">
        <v>17</v>
      </c>
      <c r="G214" s="179">
        <v>2</v>
      </c>
      <c r="H214" s="180">
        <v>24</v>
      </c>
      <c r="I214" s="331">
        <v>1</v>
      </c>
      <c r="J214" s="181">
        <v>9</v>
      </c>
      <c r="K214" s="179">
        <v>1</v>
      </c>
      <c r="L214" s="180">
        <v>19</v>
      </c>
      <c r="M214" s="331">
        <v>2</v>
      </c>
      <c r="N214" s="181">
        <v>28</v>
      </c>
      <c r="O214" s="179">
        <v>1</v>
      </c>
      <c r="P214" s="180">
        <v>12</v>
      </c>
      <c r="Q214" s="331">
        <v>1</v>
      </c>
      <c r="R214" s="181">
        <v>12</v>
      </c>
      <c r="S214" s="179">
        <v>2</v>
      </c>
      <c r="T214" s="180">
        <v>24</v>
      </c>
      <c r="U214" s="416">
        <f>SUM(C214,E214,I214,K214,O214,Q214)</f>
        <v>6</v>
      </c>
      <c r="V214" s="415">
        <f>SUM(D214,F214,J214,L214,P214,R214)</f>
        <v>76</v>
      </c>
    </row>
    <row r="215" spans="2:36" ht="17.25" customHeight="1" x14ac:dyDescent="0.25">
      <c r="B215" s="70"/>
      <c r="C215" s="89"/>
      <c r="D215" s="89"/>
      <c r="E215" s="89"/>
      <c r="F215" s="89"/>
      <c r="G215" s="89"/>
      <c r="H215" s="89"/>
      <c r="I215" s="89"/>
      <c r="J215" s="89"/>
      <c r="K215" s="89"/>
      <c r="L215" s="89"/>
      <c r="M215" s="89"/>
      <c r="N215" s="89"/>
      <c r="O215" s="89"/>
      <c r="P215" s="89"/>
      <c r="Q215" s="89"/>
      <c r="R215" s="89"/>
      <c r="S215" s="5"/>
      <c r="T215" s="88"/>
      <c r="U215" s="88"/>
      <c r="V215" s="88"/>
    </row>
    <row r="216" spans="2:36" ht="17.25" customHeight="1" thickBot="1" x14ac:dyDescent="0.3">
      <c r="B216" s="822" t="s">
        <v>1065</v>
      </c>
      <c r="C216" s="822"/>
      <c r="D216" s="822"/>
      <c r="E216" s="822"/>
      <c r="F216" s="822"/>
      <c r="G216" s="822"/>
      <c r="H216" s="822"/>
      <c r="I216" s="822"/>
      <c r="J216" s="822"/>
      <c r="K216" s="22"/>
      <c r="L216" s="22"/>
      <c r="O216" s="500" t="s">
        <v>557</v>
      </c>
      <c r="P216" s="500"/>
      <c r="Q216" s="500"/>
      <c r="T216" s="5"/>
      <c r="U216" s="94"/>
      <c r="V216" s="94"/>
      <c r="W216" s="94"/>
      <c r="X216" s="94"/>
      <c r="Y216" s="94"/>
      <c r="Z216" s="94"/>
      <c r="AA216" s="94"/>
      <c r="AB216" s="94"/>
      <c r="AC216" s="94"/>
      <c r="AD216" s="94"/>
      <c r="AE216" s="94"/>
      <c r="AF216" s="94"/>
      <c r="AG216" s="94"/>
      <c r="AH216" s="94"/>
      <c r="AI216" s="94"/>
      <c r="AJ216" s="5"/>
    </row>
    <row r="217" spans="2:36" ht="17.25" customHeight="1" x14ac:dyDescent="0.25">
      <c r="B217" s="797" t="s">
        <v>382</v>
      </c>
      <c r="C217" s="798"/>
      <c r="D217" s="798"/>
      <c r="E217" s="798"/>
      <c r="F217" s="798"/>
      <c r="G217" s="798"/>
      <c r="H217" s="832"/>
      <c r="I217" s="751" t="s">
        <v>84</v>
      </c>
      <c r="J217" s="646" t="s">
        <v>522</v>
      </c>
      <c r="K217" s="647"/>
      <c r="L217" s="648"/>
      <c r="M217" s="898" t="s">
        <v>234</v>
      </c>
      <c r="O217" s="950"/>
      <c r="P217" s="951"/>
      <c r="Q217" s="951"/>
      <c r="R217" s="951"/>
      <c r="S217" s="952"/>
      <c r="T217" s="5"/>
      <c r="U217" s="94"/>
      <c r="V217" s="94"/>
      <c r="W217" s="94"/>
      <c r="X217" s="94"/>
      <c r="Y217" s="94"/>
      <c r="Z217" s="94"/>
      <c r="AA217" s="94"/>
      <c r="AB217" s="94"/>
      <c r="AC217" s="94"/>
      <c r="AD217" s="94"/>
      <c r="AE217" s="94"/>
      <c r="AF217" s="94"/>
      <c r="AG217" s="94"/>
      <c r="AH217" s="94"/>
      <c r="AI217" s="94"/>
      <c r="AJ217" s="5"/>
    </row>
    <row r="218" spans="2:36" ht="17.25" customHeight="1" thickBot="1" x14ac:dyDescent="0.3">
      <c r="B218" s="801"/>
      <c r="C218" s="802"/>
      <c r="D218" s="802"/>
      <c r="E218" s="802"/>
      <c r="F218" s="802"/>
      <c r="G218" s="802"/>
      <c r="H218" s="859"/>
      <c r="I218" s="897"/>
      <c r="J218" s="174" t="s">
        <v>263</v>
      </c>
      <c r="K218" s="175" t="s">
        <v>264</v>
      </c>
      <c r="L218" s="176" t="s">
        <v>265</v>
      </c>
      <c r="M218" s="899"/>
      <c r="O218" s="953"/>
      <c r="P218" s="954"/>
      <c r="Q218" s="954"/>
      <c r="R218" s="954"/>
      <c r="S218" s="955"/>
      <c r="T218" s="5"/>
      <c r="U218" s="94"/>
      <c r="V218" s="90"/>
      <c r="W218" s="90"/>
      <c r="X218" s="90"/>
      <c r="Y218" s="90"/>
      <c r="Z218" s="90"/>
      <c r="AA218" s="90"/>
      <c r="AB218" s="94"/>
      <c r="AC218" s="90"/>
      <c r="AD218" s="90"/>
      <c r="AE218" s="90"/>
      <c r="AF218" s="90"/>
      <c r="AG218" s="90"/>
      <c r="AH218" s="90"/>
      <c r="AI218" s="94"/>
      <c r="AJ218" s="5"/>
    </row>
    <row r="219" spans="2:36" ht="17.25" customHeight="1" x14ac:dyDescent="0.25">
      <c r="B219" s="860" t="s">
        <v>951</v>
      </c>
      <c r="C219" s="861"/>
      <c r="D219" s="861"/>
      <c r="E219" s="861"/>
      <c r="F219" s="861"/>
      <c r="G219" s="861"/>
      <c r="H219" s="862"/>
      <c r="I219" s="102">
        <f>SUM(J219:L219)</f>
        <v>0</v>
      </c>
      <c r="J219" s="107">
        <v>0</v>
      </c>
      <c r="K219" s="160">
        <v>0</v>
      </c>
      <c r="L219" s="161">
        <v>0</v>
      </c>
      <c r="M219" s="162">
        <v>0</v>
      </c>
      <c r="O219" s="953"/>
      <c r="P219" s="954"/>
      <c r="Q219" s="954"/>
      <c r="R219" s="954"/>
      <c r="S219" s="955"/>
      <c r="T219" s="5"/>
      <c r="U219" s="91"/>
      <c r="V219" s="92"/>
      <c r="W219" s="92"/>
      <c r="X219" s="93"/>
      <c r="Y219" s="93"/>
      <c r="Z219" s="93"/>
      <c r="AA219" s="93"/>
      <c r="AB219" s="93"/>
      <c r="AC219" s="93"/>
      <c r="AD219" s="93"/>
      <c r="AE219" s="93"/>
      <c r="AF219" s="93"/>
      <c r="AG219" s="93"/>
      <c r="AH219" s="93"/>
      <c r="AI219" s="93"/>
      <c r="AJ219" s="5"/>
    </row>
    <row r="220" spans="2:36" ht="17.25" customHeight="1" x14ac:dyDescent="0.25">
      <c r="B220" s="865" t="s">
        <v>377</v>
      </c>
      <c r="C220" s="866"/>
      <c r="D220" s="866"/>
      <c r="E220" s="866"/>
      <c r="F220" s="866"/>
      <c r="G220" s="866"/>
      <c r="H220" s="867"/>
      <c r="I220" s="163">
        <f t="shared" ref="I220:I227" si="21">SUM(J220:L220)</f>
        <v>0</v>
      </c>
      <c r="J220" s="433">
        <v>0</v>
      </c>
      <c r="K220" s="164">
        <v>0</v>
      </c>
      <c r="L220" s="434">
        <v>0</v>
      </c>
      <c r="M220" s="166">
        <v>0</v>
      </c>
      <c r="O220" s="953"/>
      <c r="P220" s="954"/>
      <c r="Q220" s="954"/>
      <c r="R220" s="954"/>
      <c r="S220" s="955"/>
    </row>
    <row r="221" spans="2:36" ht="17.25" customHeight="1" x14ac:dyDescent="0.25">
      <c r="B221" s="562" t="s">
        <v>378</v>
      </c>
      <c r="C221" s="563"/>
      <c r="D221" s="563"/>
      <c r="E221" s="563"/>
      <c r="F221" s="563"/>
      <c r="G221" s="563"/>
      <c r="H221" s="564"/>
      <c r="I221" s="163">
        <f t="shared" si="21"/>
        <v>0</v>
      </c>
      <c r="J221" s="433">
        <v>0</v>
      </c>
      <c r="K221" s="164">
        <v>0</v>
      </c>
      <c r="L221" s="434">
        <v>0</v>
      </c>
      <c r="M221" s="166">
        <v>0</v>
      </c>
      <c r="O221" s="953"/>
      <c r="P221" s="954"/>
      <c r="Q221" s="954"/>
      <c r="R221" s="954"/>
      <c r="S221" s="955"/>
    </row>
    <row r="222" spans="2:36" ht="17.25" customHeight="1" x14ac:dyDescent="0.25">
      <c r="B222" s="562" t="s">
        <v>384</v>
      </c>
      <c r="C222" s="563"/>
      <c r="D222" s="563"/>
      <c r="E222" s="563"/>
      <c r="F222" s="563"/>
      <c r="G222" s="563"/>
      <c r="H222" s="564"/>
      <c r="I222" s="163">
        <v>50</v>
      </c>
      <c r="J222" s="433">
        <v>20</v>
      </c>
      <c r="K222" s="164">
        <v>25</v>
      </c>
      <c r="L222" s="434">
        <v>5</v>
      </c>
      <c r="M222" s="166">
        <v>0.125</v>
      </c>
      <c r="O222" s="953"/>
      <c r="P222" s="954"/>
      <c r="Q222" s="954"/>
      <c r="R222" s="954"/>
      <c r="S222" s="955"/>
    </row>
    <row r="223" spans="2:36" ht="17.25" customHeight="1" x14ac:dyDescent="0.25">
      <c r="B223" s="562" t="s">
        <v>379</v>
      </c>
      <c r="C223" s="563"/>
      <c r="D223" s="563"/>
      <c r="E223" s="563"/>
      <c r="F223" s="563"/>
      <c r="G223" s="563"/>
      <c r="H223" s="564"/>
      <c r="I223" s="163">
        <v>20</v>
      </c>
      <c r="J223" s="156">
        <v>4</v>
      </c>
      <c r="K223" s="167">
        <v>13</v>
      </c>
      <c r="L223" s="168">
        <v>3</v>
      </c>
      <c r="M223" s="169">
        <v>0.05</v>
      </c>
      <c r="O223" s="953"/>
      <c r="P223" s="954"/>
      <c r="Q223" s="954"/>
      <c r="R223" s="954"/>
      <c r="S223" s="955"/>
    </row>
    <row r="224" spans="2:36" ht="17.25" customHeight="1" x14ac:dyDescent="0.25">
      <c r="B224" s="562" t="s">
        <v>380</v>
      </c>
      <c r="C224" s="563"/>
      <c r="D224" s="563"/>
      <c r="E224" s="563"/>
      <c r="F224" s="563"/>
      <c r="G224" s="563"/>
      <c r="H224" s="564"/>
      <c r="I224" s="163">
        <v>2</v>
      </c>
      <c r="J224" s="433">
        <v>1</v>
      </c>
      <c r="K224" s="164">
        <v>0</v>
      </c>
      <c r="L224" s="434">
        <v>1</v>
      </c>
      <c r="M224" s="166">
        <v>5.0000000000000001E-3</v>
      </c>
      <c r="O224" s="953"/>
      <c r="P224" s="954"/>
      <c r="Q224" s="954"/>
      <c r="R224" s="954"/>
      <c r="S224" s="955"/>
    </row>
    <row r="225" spans="2:19" ht="17.25" customHeight="1" x14ac:dyDescent="0.25">
      <c r="B225" s="562" t="s">
        <v>381</v>
      </c>
      <c r="C225" s="563"/>
      <c r="D225" s="563"/>
      <c r="E225" s="563"/>
      <c r="F225" s="563"/>
      <c r="G225" s="563"/>
      <c r="H225" s="564"/>
      <c r="I225" s="163">
        <v>24</v>
      </c>
      <c r="J225" s="433">
        <v>10</v>
      </c>
      <c r="K225" s="164">
        <v>12</v>
      </c>
      <c r="L225" s="434">
        <v>2</v>
      </c>
      <c r="M225" s="166">
        <v>0.06</v>
      </c>
      <c r="O225" s="953"/>
      <c r="P225" s="954"/>
      <c r="Q225" s="954"/>
      <c r="R225" s="954"/>
      <c r="S225" s="955"/>
    </row>
    <row r="226" spans="2:19" ht="17.25" customHeight="1" x14ac:dyDescent="0.25">
      <c r="B226" s="562" t="s">
        <v>383</v>
      </c>
      <c r="C226" s="563"/>
      <c r="D226" s="563"/>
      <c r="E226" s="563"/>
      <c r="F226" s="563"/>
      <c r="G226" s="563"/>
      <c r="H226" s="564"/>
      <c r="I226" s="163">
        <v>3</v>
      </c>
      <c r="J226" s="433">
        <v>0</v>
      </c>
      <c r="K226" s="164">
        <v>3</v>
      </c>
      <c r="L226" s="434">
        <v>0</v>
      </c>
      <c r="M226" s="166">
        <v>7.4999999999999997E-3</v>
      </c>
      <c r="O226" s="953"/>
      <c r="P226" s="954"/>
      <c r="Q226" s="954"/>
      <c r="R226" s="954"/>
      <c r="S226" s="955"/>
    </row>
    <row r="227" spans="2:19" ht="17.25" customHeight="1" thickBot="1" x14ac:dyDescent="0.3">
      <c r="B227" s="932" t="s">
        <v>751</v>
      </c>
      <c r="C227" s="933"/>
      <c r="D227" s="933"/>
      <c r="E227" s="933"/>
      <c r="F227" s="933"/>
      <c r="G227" s="933"/>
      <c r="H227" s="934"/>
      <c r="I227" s="170">
        <f t="shared" si="21"/>
        <v>0</v>
      </c>
      <c r="J227" s="117">
        <v>0</v>
      </c>
      <c r="K227" s="171">
        <v>0</v>
      </c>
      <c r="L227" s="172">
        <v>0</v>
      </c>
      <c r="M227" s="173">
        <v>0</v>
      </c>
      <c r="N227" s="219"/>
      <c r="O227" s="956"/>
      <c r="P227" s="957"/>
      <c r="Q227" s="957"/>
      <c r="R227" s="957"/>
      <c r="S227" s="958"/>
    </row>
    <row r="228" spans="2:19" ht="17.25" customHeight="1" x14ac:dyDescent="0.25">
      <c r="B228" s="22"/>
      <c r="C228" s="22"/>
      <c r="D228" s="22"/>
      <c r="E228" s="22"/>
      <c r="F228" s="22"/>
      <c r="G228" s="22"/>
      <c r="H228" s="22"/>
      <c r="I228" s="22"/>
      <c r="J228" s="22"/>
      <c r="K228" s="22"/>
      <c r="L228" s="22"/>
      <c r="M228" s="22"/>
      <c r="N228" s="22"/>
    </row>
    <row r="229" spans="2:19" ht="17.25" customHeight="1" x14ac:dyDescent="0.25">
      <c r="B229" s="760" t="s">
        <v>252</v>
      </c>
      <c r="C229" s="760"/>
      <c r="D229" s="760"/>
      <c r="E229" s="760"/>
      <c r="M229" s="15"/>
      <c r="N229" s="15"/>
      <c r="O229" s="15"/>
      <c r="P229" s="15"/>
    </row>
    <row r="230" spans="2:19" ht="17.25" customHeight="1" thickBot="1" x14ac:dyDescent="0.3">
      <c r="B230" s="10"/>
      <c r="C230" s="10"/>
      <c r="D230" s="10"/>
      <c r="E230" s="10"/>
      <c r="F230" s="10"/>
      <c r="G230" s="10"/>
      <c r="H230" s="10"/>
      <c r="I230" s="10"/>
      <c r="J230" s="10"/>
      <c r="K230" s="10"/>
      <c r="L230" s="10"/>
      <c r="M230" s="871" t="s">
        <v>58</v>
      </c>
      <c r="N230" s="871"/>
      <c r="O230" s="871"/>
      <c r="R230" s="10"/>
    </row>
    <row r="231" spans="2:19" ht="17.25" customHeight="1" x14ac:dyDescent="0.25">
      <c r="B231" s="827" t="s">
        <v>59</v>
      </c>
      <c r="C231" s="828"/>
      <c r="D231" s="828"/>
      <c r="E231" s="828"/>
      <c r="F231" s="828"/>
      <c r="G231" s="828"/>
      <c r="H231" s="829"/>
      <c r="I231" s="830">
        <v>2795.6</v>
      </c>
      <c r="J231" s="831"/>
      <c r="K231" s="49"/>
      <c r="L231" s="49"/>
      <c r="M231" s="1005"/>
      <c r="N231" s="1006"/>
      <c r="O231" s="1006"/>
      <c r="P231" s="1006"/>
      <c r="Q231" s="1007"/>
      <c r="R231" s="49"/>
    </row>
    <row r="232" spans="2:19" ht="17.25" customHeight="1" x14ac:dyDescent="0.25">
      <c r="B232" s="562" t="s">
        <v>829</v>
      </c>
      <c r="C232" s="563"/>
      <c r="D232" s="563"/>
      <c r="E232" s="563"/>
      <c r="F232" s="563"/>
      <c r="G232" s="563"/>
      <c r="H232" s="564"/>
      <c r="I232" s="111">
        <v>1</v>
      </c>
      <c r="J232" s="151">
        <v>2</v>
      </c>
      <c r="K232" s="49"/>
      <c r="L232" s="49"/>
      <c r="M232" s="1008"/>
      <c r="N232" s="1009"/>
      <c r="O232" s="1009"/>
      <c r="P232" s="1009"/>
      <c r="Q232" s="1010"/>
      <c r="R232" s="49"/>
    </row>
    <row r="233" spans="2:19" ht="17.25" customHeight="1" x14ac:dyDescent="0.25">
      <c r="B233" s="865" t="s">
        <v>830</v>
      </c>
      <c r="C233" s="866"/>
      <c r="D233" s="866"/>
      <c r="E233" s="866"/>
      <c r="F233" s="866"/>
      <c r="G233" s="866"/>
      <c r="H233" s="867"/>
      <c r="I233" s="111">
        <v>26</v>
      </c>
      <c r="J233" s="151">
        <v>26</v>
      </c>
      <c r="K233" s="49"/>
      <c r="L233" s="49"/>
      <c r="M233" s="1008"/>
      <c r="N233" s="1009"/>
      <c r="O233" s="1009"/>
      <c r="P233" s="1009"/>
      <c r="Q233" s="1010"/>
      <c r="R233" s="49"/>
    </row>
    <row r="234" spans="2:19" ht="17.25" customHeight="1" x14ac:dyDescent="0.25">
      <c r="B234" s="562" t="s">
        <v>62</v>
      </c>
      <c r="C234" s="563"/>
      <c r="D234" s="563"/>
      <c r="E234" s="563"/>
      <c r="F234" s="563"/>
      <c r="G234" s="563"/>
      <c r="H234" s="564"/>
      <c r="I234" s="565">
        <v>460</v>
      </c>
      <c r="J234" s="566"/>
      <c r="K234" s="49"/>
      <c r="L234" s="49"/>
      <c r="M234" s="1008"/>
      <c r="N234" s="1009"/>
      <c r="O234" s="1009"/>
      <c r="P234" s="1009"/>
      <c r="Q234" s="1010"/>
      <c r="R234" s="49"/>
    </row>
    <row r="235" spans="2:19" ht="17.25" customHeight="1" x14ac:dyDescent="0.25">
      <c r="B235" s="562" t="s">
        <v>409</v>
      </c>
      <c r="C235" s="563"/>
      <c r="D235" s="563"/>
      <c r="E235" s="563"/>
      <c r="F235" s="563"/>
      <c r="G235" s="563"/>
      <c r="H235" s="564"/>
      <c r="I235" s="112" t="s">
        <v>373</v>
      </c>
      <c r="J235" s="152">
        <v>60</v>
      </c>
      <c r="K235" s="49"/>
      <c r="L235" s="49"/>
      <c r="M235" s="1008"/>
      <c r="N235" s="1009"/>
      <c r="O235" s="1009"/>
      <c r="P235" s="1009"/>
      <c r="Q235" s="1010"/>
      <c r="R235" s="49"/>
    </row>
    <row r="236" spans="2:19" ht="17.25" customHeight="1" x14ac:dyDescent="0.25">
      <c r="B236" s="865" t="s">
        <v>63</v>
      </c>
      <c r="C236" s="866"/>
      <c r="D236" s="866"/>
      <c r="E236" s="866"/>
      <c r="F236" s="866"/>
      <c r="G236" s="866"/>
      <c r="H236" s="867"/>
      <c r="I236" s="891">
        <v>14</v>
      </c>
      <c r="J236" s="892"/>
      <c r="K236" s="49"/>
      <c r="L236" s="49"/>
      <c r="M236" s="1008"/>
      <c r="N236" s="1009"/>
      <c r="O236" s="1009"/>
      <c r="P236" s="1009"/>
      <c r="Q236" s="1010"/>
      <c r="R236" s="49"/>
    </row>
    <row r="237" spans="2:19" ht="17.25" customHeight="1" x14ac:dyDescent="0.25">
      <c r="B237" s="562" t="s">
        <v>410</v>
      </c>
      <c r="C237" s="563"/>
      <c r="D237" s="563"/>
      <c r="E237" s="563"/>
      <c r="F237" s="563"/>
      <c r="G237" s="563"/>
      <c r="H237" s="564"/>
      <c r="I237" s="153">
        <v>640</v>
      </c>
      <c r="J237" s="154" t="s">
        <v>373</v>
      </c>
      <c r="K237" s="49"/>
      <c r="L237" s="49"/>
      <c r="M237" s="1008"/>
      <c r="N237" s="1009"/>
      <c r="O237" s="1009"/>
      <c r="P237" s="1009"/>
      <c r="Q237" s="1010"/>
      <c r="R237" s="49"/>
    </row>
    <row r="238" spans="2:19" ht="17.25" customHeight="1" x14ac:dyDescent="0.25">
      <c r="B238" s="889" t="s">
        <v>946</v>
      </c>
      <c r="C238" s="890"/>
      <c r="D238" s="890"/>
      <c r="E238" s="890"/>
      <c r="F238" s="890"/>
      <c r="G238" s="890"/>
      <c r="H238" s="890"/>
      <c r="I238" s="111">
        <v>1</v>
      </c>
      <c r="J238" s="155">
        <v>62</v>
      </c>
      <c r="K238" s="49"/>
      <c r="L238" s="49"/>
      <c r="M238" s="1008"/>
      <c r="N238" s="1009"/>
      <c r="O238" s="1009"/>
      <c r="P238" s="1009"/>
      <c r="Q238" s="1010"/>
      <c r="R238" s="49"/>
    </row>
    <row r="239" spans="2:19" ht="17.25" customHeight="1" x14ac:dyDescent="0.25">
      <c r="B239" s="889" t="s">
        <v>375</v>
      </c>
      <c r="C239" s="890"/>
      <c r="D239" s="890"/>
      <c r="E239" s="890"/>
      <c r="F239" s="890"/>
      <c r="G239" s="890"/>
      <c r="H239" s="890"/>
      <c r="I239" s="895" t="s">
        <v>373</v>
      </c>
      <c r="J239" s="896"/>
      <c r="K239" s="49"/>
      <c r="L239" s="49"/>
      <c r="M239" s="1008"/>
      <c r="N239" s="1009"/>
      <c r="O239" s="1009"/>
      <c r="P239" s="1009"/>
      <c r="Q239" s="1010"/>
      <c r="R239" s="49"/>
    </row>
    <row r="240" spans="2:19" ht="17.25" customHeight="1" x14ac:dyDescent="0.25">
      <c r="B240" s="562" t="s">
        <v>65</v>
      </c>
      <c r="C240" s="563"/>
      <c r="D240" s="563"/>
      <c r="E240" s="563"/>
      <c r="F240" s="563"/>
      <c r="G240" s="563"/>
      <c r="H240" s="564"/>
      <c r="I240" s="891">
        <v>34</v>
      </c>
      <c r="J240" s="892"/>
      <c r="K240" s="49"/>
      <c r="L240" s="49"/>
      <c r="M240" s="1008"/>
      <c r="N240" s="1009"/>
      <c r="O240" s="1009"/>
      <c r="P240" s="1009"/>
      <c r="Q240" s="1010"/>
      <c r="R240" s="49"/>
    </row>
    <row r="241" spans="2:18" ht="17.25" customHeight="1" x14ac:dyDescent="0.25">
      <c r="B241" s="562" t="s">
        <v>66</v>
      </c>
      <c r="C241" s="563"/>
      <c r="D241" s="563"/>
      <c r="E241" s="563"/>
      <c r="F241" s="563"/>
      <c r="G241" s="563"/>
      <c r="H241" s="564"/>
      <c r="I241" s="565">
        <v>12698</v>
      </c>
      <c r="J241" s="566"/>
      <c r="K241" s="49"/>
      <c r="L241" s="49"/>
      <c r="M241" s="1008"/>
      <c r="N241" s="1009"/>
      <c r="O241" s="1009"/>
      <c r="P241" s="1009"/>
      <c r="Q241" s="1010"/>
      <c r="R241" s="49"/>
    </row>
    <row r="242" spans="2:18" ht="17.25" customHeight="1" x14ac:dyDescent="0.25">
      <c r="B242" s="562" t="s">
        <v>67</v>
      </c>
      <c r="C242" s="563"/>
      <c r="D242" s="563"/>
      <c r="E242" s="563"/>
      <c r="F242" s="563"/>
      <c r="G242" s="563"/>
      <c r="H242" s="564"/>
      <c r="I242" s="565">
        <v>32990</v>
      </c>
      <c r="J242" s="566"/>
      <c r="K242" s="49"/>
      <c r="L242" s="49"/>
      <c r="M242" s="1008"/>
      <c r="N242" s="1009"/>
      <c r="O242" s="1009"/>
      <c r="P242" s="1009"/>
      <c r="Q242" s="1010"/>
      <c r="R242" s="49"/>
    </row>
    <row r="243" spans="2:18" ht="17.25" customHeight="1" x14ac:dyDescent="0.25">
      <c r="B243" s="562" t="s">
        <v>737</v>
      </c>
      <c r="C243" s="563"/>
      <c r="D243" s="563"/>
      <c r="E243" s="563"/>
      <c r="F243" s="563"/>
      <c r="G243" s="563"/>
      <c r="H243" s="564"/>
      <c r="I243" s="112">
        <v>20</v>
      </c>
      <c r="J243" s="152">
        <v>1</v>
      </c>
      <c r="K243" s="49"/>
      <c r="L243" s="49"/>
      <c r="M243" s="1008"/>
      <c r="N243" s="1009"/>
      <c r="O243" s="1009"/>
      <c r="P243" s="1009"/>
      <c r="Q243" s="1010"/>
      <c r="R243" s="49"/>
    </row>
    <row r="244" spans="2:18" ht="17.25" customHeight="1" x14ac:dyDescent="0.25">
      <c r="B244" s="562" t="s">
        <v>68</v>
      </c>
      <c r="C244" s="563"/>
      <c r="D244" s="563"/>
      <c r="E244" s="563"/>
      <c r="F244" s="563"/>
      <c r="G244" s="563"/>
      <c r="H244" s="564"/>
      <c r="I244" s="111">
        <v>1</v>
      </c>
      <c r="J244" s="155">
        <v>62</v>
      </c>
      <c r="K244" s="49"/>
      <c r="L244" s="49"/>
      <c r="M244" s="1008"/>
      <c r="N244" s="1009"/>
      <c r="O244" s="1009"/>
      <c r="P244" s="1009"/>
      <c r="Q244" s="1010"/>
      <c r="R244" s="49"/>
    </row>
    <row r="245" spans="2:18" ht="17.25" customHeight="1" x14ac:dyDescent="0.25">
      <c r="B245" s="562" t="s">
        <v>69</v>
      </c>
      <c r="C245" s="563"/>
      <c r="D245" s="563"/>
      <c r="E245" s="563"/>
      <c r="F245" s="563"/>
      <c r="G245" s="563"/>
      <c r="H245" s="564"/>
      <c r="I245" s="111">
        <v>1</v>
      </c>
      <c r="J245" s="155">
        <v>62</v>
      </c>
      <c r="K245" s="49"/>
      <c r="L245" s="49"/>
      <c r="M245" s="1008"/>
      <c r="N245" s="1009"/>
      <c r="O245" s="1009"/>
      <c r="P245" s="1009"/>
      <c r="Q245" s="1010"/>
      <c r="R245" s="49"/>
    </row>
    <row r="246" spans="2:18" ht="17.25" customHeight="1" x14ac:dyDescent="0.25">
      <c r="B246" s="562" t="s">
        <v>70</v>
      </c>
      <c r="C246" s="563"/>
      <c r="D246" s="563"/>
      <c r="E246" s="563"/>
      <c r="F246" s="563"/>
      <c r="G246" s="563"/>
      <c r="H246" s="564"/>
      <c r="I246" s="111"/>
      <c r="J246" s="155"/>
      <c r="K246" s="49"/>
      <c r="L246" s="49"/>
      <c r="M246" s="1008"/>
      <c r="N246" s="1009"/>
      <c r="O246" s="1009"/>
      <c r="P246" s="1009"/>
      <c r="Q246" s="1010"/>
      <c r="R246" s="49"/>
    </row>
    <row r="247" spans="2:18" ht="17.25" customHeight="1" x14ac:dyDescent="0.25">
      <c r="B247" s="562" t="s">
        <v>71</v>
      </c>
      <c r="C247" s="563"/>
      <c r="D247" s="563"/>
      <c r="E247" s="563"/>
      <c r="F247" s="563"/>
      <c r="G247" s="563"/>
      <c r="H247" s="564"/>
      <c r="I247" s="111"/>
      <c r="J247" s="155"/>
      <c r="K247" s="49"/>
      <c r="L247" s="49"/>
      <c r="M247" s="1008"/>
      <c r="N247" s="1009"/>
      <c r="O247" s="1009"/>
      <c r="P247" s="1009"/>
      <c r="Q247" s="1010"/>
    </row>
    <row r="248" spans="2:18" ht="17.25" customHeight="1" x14ac:dyDescent="0.25">
      <c r="B248" s="889" t="s">
        <v>555</v>
      </c>
      <c r="C248" s="890"/>
      <c r="D248" s="890"/>
      <c r="E248" s="890"/>
      <c r="F248" s="890"/>
      <c r="G248" s="890"/>
      <c r="H248" s="890"/>
      <c r="I248" s="112">
        <v>1</v>
      </c>
      <c r="J248" s="152">
        <v>51</v>
      </c>
      <c r="K248" s="49"/>
      <c r="L248" s="49"/>
      <c r="M248" s="1008"/>
      <c r="N248" s="1009"/>
      <c r="O248" s="1009"/>
      <c r="P248" s="1009"/>
      <c r="Q248" s="1010"/>
    </row>
    <row r="249" spans="2:18" ht="17.25" customHeight="1" x14ac:dyDescent="0.25">
      <c r="B249" s="562" t="s">
        <v>556</v>
      </c>
      <c r="C249" s="563"/>
      <c r="D249" s="563"/>
      <c r="E249" s="563"/>
      <c r="F249" s="563"/>
      <c r="G249" s="563"/>
      <c r="H249" s="564"/>
      <c r="I249" s="111"/>
      <c r="J249" s="155"/>
      <c r="K249" s="49"/>
      <c r="L249" s="49"/>
      <c r="M249" s="1008"/>
      <c r="N249" s="1009"/>
      <c r="O249" s="1009"/>
      <c r="P249" s="1009"/>
      <c r="Q249" s="1010"/>
    </row>
    <row r="250" spans="2:18" ht="17.25" customHeight="1" x14ac:dyDescent="0.25">
      <c r="B250" s="562" t="s">
        <v>646</v>
      </c>
      <c r="C250" s="563"/>
      <c r="D250" s="563"/>
      <c r="E250" s="563"/>
      <c r="F250" s="563"/>
      <c r="G250" s="563"/>
      <c r="H250" s="564"/>
      <c r="I250" s="112">
        <v>13</v>
      </c>
      <c r="J250" s="152">
        <v>30.76</v>
      </c>
      <c r="K250" s="49"/>
      <c r="L250" s="49"/>
      <c r="M250" s="1008"/>
      <c r="N250" s="1009"/>
      <c r="O250" s="1009"/>
      <c r="P250" s="1009"/>
      <c r="Q250" s="1010"/>
    </row>
    <row r="251" spans="2:18" ht="17.25" customHeight="1" x14ac:dyDescent="0.25">
      <c r="B251" s="889" t="s">
        <v>647</v>
      </c>
      <c r="C251" s="890"/>
      <c r="D251" s="890"/>
      <c r="E251" s="890"/>
      <c r="F251" s="890"/>
      <c r="G251" s="890"/>
      <c r="H251" s="890"/>
      <c r="I251" s="112">
        <v>16</v>
      </c>
      <c r="J251" s="152">
        <v>2</v>
      </c>
      <c r="K251" s="49"/>
      <c r="L251" s="49"/>
      <c r="M251" s="1008"/>
      <c r="N251" s="1009"/>
      <c r="O251" s="1009"/>
      <c r="P251" s="1009"/>
      <c r="Q251" s="1010"/>
    </row>
    <row r="252" spans="2:18" ht="17.25" customHeight="1" x14ac:dyDescent="0.25">
      <c r="B252" s="562" t="s">
        <v>743</v>
      </c>
      <c r="C252" s="563"/>
      <c r="D252" s="563"/>
      <c r="E252" s="563"/>
      <c r="F252" s="563"/>
      <c r="G252" s="563"/>
      <c r="H252" s="564"/>
      <c r="I252" s="112">
        <v>11</v>
      </c>
      <c r="J252" s="152">
        <v>12</v>
      </c>
      <c r="K252" s="49"/>
      <c r="L252" s="49"/>
      <c r="M252" s="1008"/>
      <c r="N252" s="1009"/>
      <c r="O252" s="1009"/>
      <c r="P252" s="1009"/>
      <c r="Q252" s="1010"/>
    </row>
    <row r="253" spans="2:18" ht="17.25" customHeight="1" x14ac:dyDescent="0.25">
      <c r="B253" s="562" t="s">
        <v>750</v>
      </c>
      <c r="C253" s="563"/>
      <c r="D253" s="563"/>
      <c r="E253" s="563"/>
      <c r="F253" s="563"/>
      <c r="G253" s="563"/>
      <c r="H253" s="564"/>
      <c r="I253" s="112" t="s">
        <v>373</v>
      </c>
      <c r="J253" s="152">
        <v>31</v>
      </c>
      <c r="K253" s="49"/>
      <c r="L253" s="49"/>
      <c r="M253" s="1008"/>
      <c r="N253" s="1009"/>
      <c r="O253" s="1009"/>
      <c r="P253" s="1009"/>
      <c r="Q253" s="1010"/>
    </row>
    <row r="254" spans="2:18" ht="17.25" customHeight="1" x14ac:dyDescent="0.25">
      <c r="B254" s="562" t="s">
        <v>72</v>
      </c>
      <c r="C254" s="563"/>
      <c r="D254" s="563"/>
      <c r="E254" s="563"/>
      <c r="F254" s="563"/>
      <c r="G254" s="563"/>
      <c r="H254" s="564"/>
      <c r="I254" s="565" t="s">
        <v>374</v>
      </c>
      <c r="J254" s="566"/>
      <c r="K254" s="49"/>
      <c r="L254" s="49"/>
      <c r="M254" s="1008"/>
      <c r="N254" s="1009"/>
      <c r="O254" s="1009"/>
      <c r="P254" s="1009"/>
      <c r="Q254" s="1010"/>
    </row>
    <row r="255" spans="2:18" ht="17.25" customHeight="1" x14ac:dyDescent="0.25">
      <c r="B255" s="562" t="s">
        <v>73</v>
      </c>
      <c r="C255" s="563"/>
      <c r="D255" s="563"/>
      <c r="E255" s="563"/>
      <c r="F255" s="563"/>
      <c r="G255" s="563"/>
      <c r="H255" s="564"/>
      <c r="I255" s="565" t="s">
        <v>373</v>
      </c>
      <c r="J255" s="566"/>
      <c r="K255" s="49"/>
      <c r="L255" s="49"/>
      <c r="M255" s="1008"/>
      <c r="N255" s="1009"/>
      <c r="O255" s="1009"/>
      <c r="P255" s="1009"/>
      <c r="Q255" s="1010"/>
    </row>
    <row r="256" spans="2:18" ht="17.25" customHeight="1" x14ac:dyDescent="0.25">
      <c r="B256" s="562" t="s">
        <v>74</v>
      </c>
      <c r="C256" s="563"/>
      <c r="D256" s="563"/>
      <c r="E256" s="563"/>
      <c r="F256" s="563"/>
      <c r="G256" s="563"/>
      <c r="H256" s="564"/>
      <c r="I256" s="565" t="s">
        <v>373</v>
      </c>
      <c r="J256" s="566"/>
      <c r="K256" s="49"/>
      <c r="L256" s="49"/>
      <c r="M256" s="1008"/>
      <c r="N256" s="1009"/>
      <c r="O256" s="1009"/>
      <c r="P256" s="1009"/>
      <c r="Q256" s="1010"/>
    </row>
    <row r="257" spans="2:22" ht="17.25" customHeight="1" x14ac:dyDescent="0.25">
      <c r="B257" s="562" t="s">
        <v>75</v>
      </c>
      <c r="C257" s="563"/>
      <c r="D257" s="563"/>
      <c r="E257" s="563"/>
      <c r="F257" s="563"/>
      <c r="G257" s="563"/>
      <c r="H257" s="564"/>
      <c r="I257" s="565" t="s">
        <v>373</v>
      </c>
      <c r="J257" s="566"/>
      <c r="K257" s="49"/>
      <c r="L257" s="49"/>
      <c r="M257" s="1008"/>
      <c r="N257" s="1009"/>
      <c r="O257" s="1009"/>
      <c r="P257" s="1009"/>
      <c r="Q257" s="1010"/>
    </row>
    <row r="258" spans="2:22" ht="17.25" customHeight="1" x14ac:dyDescent="0.25">
      <c r="B258" s="600" t="s">
        <v>76</v>
      </c>
      <c r="C258" s="601"/>
      <c r="D258" s="601"/>
      <c r="E258" s="601"/>
      <c r="F258" s="601"/>
      <c r="G258" s="601"/>
      <c r="H258" s="939"/>
      <c r="I258" s="565" t="s">
        <v>373</v>
      </c>
      <c r="J258" s="566"/>
      <c r="K258" s="49"/>
      <c r="L258" s="49"/>
      <c r="M258" s="1008"/>
      <c r="N258" s="1009"/>
      <c r="O258" s="1009"/>
      <c r="P258" s="1009"/>
      <c r="Q258" s="1010"/>
    </row>
    <row r="259" spans="2:22" ht="17.25" customHeight="1" x14ac:dyDescent="0.25">
      <c r="B259" s="1208" t="s">
        <v>77</v>
      </c>
      <c r="C259" s="1209"/>
      <c r="D259" s="1209"/>
      <c r="E259" s="1209"/>
      <c r="F259" s="1209"/>
      <c r="G259" s="1209"/>
      <c r="H259" s="1209"/>
      <c r="I259" s="654" t="s">
        <v>373</v>
      </c>
      <c r="J259" s="655"/>
      <c r="K259" s="49"/>
      <c r="L259" s="49"/>
      <c r="M259" s="1008"/>
      <c r="N259" s="1009"/>
      <c r="O259" s="1009"/>
      <c r="P259" s="1009"/>
      <c r="Q259" s="1010"/>
    </row>
    <row r="260" spans="2:22" ht="17.25" customHeight="1" x14ac:dyDescent="0.25">
      <c r="B260" s="562" t="s">
        <v>681</v>
      </c>
      <c r="C260" s="563"/>
      <c r="D260" s="563"/>
      <c r="E260" s="563"/>
      <c r="F260" s="563"/>
      <c r="G260" s="563"/>
      <c r="H260" s="564"/>
      <c r="I260" s="156" t="s">
        <v>374</v>
      </c>
      <c r="J260" s="157"/>
      <c r="K260" s="49"/>
      <c r="L260" s="49"/>
      <c r="M260" s="1008"/>
      <c r="N260" s="1009"/>
      <c r="O260" s="1009"/>
      <c r="P260" s="1009"/>
      <c r="Q260" s="1010"/>
    </row>
    <row r="261" spans="2:22" ht="17.25" customHeight="1" thickBot="1" x14ac:dyDescent="0.3">
      <c r="B261" s="932" t="s">
        <v>634</v>
      </c>
      <c r="C261" s="933"/>
      <c r="D261" s="933"/>
      <c r="E261" s="933"/>
      <c r="F261" s="933"/>
      <c r="G261" s="933"/>
      <c r="H261" s="934"/>
      <c r="I261" s="158">
        <v>1</v>
      </c>
      <c r="J261" s="159">
        <v>27</v>
      </c>
      <c r="K261" s="49"/>
      <c r="L261" s="49"/>
      <c r="M261" s="1011"/>
      <c r="N261" s="1012"/>
      <c r="O261" s="1012"/>
      <c r="P261" s="1012"/>
      <c r="Q261" s="1013"/>
    </row>
    <row r="262" spans="2:22" ht="17.25" customHeight="1" x14ac:dyDescent="0.25">
      <c r="B262" s="41"/>
      <c r="C262" s="41"/>
      <c r="D262" s="41"/>
      <c r="E262" s="41"/>
      <c r="F262" s="41"/>
      <c r="G262" s="41"/>
      <c r="H262" s="41"/>
      <c r="I262" s="42"/>
      <c r="J262" s="42"/>
      <c r="K262" s="10"/>
      <c r="L262" s="10"/>
      <c r="M262" s="43"/>
      <c r="N262" s="43"/>
      <c r="O262" s="43"/>
      <c r="P262" s="43"/>
      <c r="Q262" s="40"/>
      <c r="R262" s="40"/>
    </row>
    <row r="263" spans="2:22" ht="17.25" customHeight="1" x14ac:dyDescent="0.25">
      <c r="B263" s="683" t="s">
        <v>896</v>
      </c>
      <c r="C263" s="683"/>
      <c r="D263" s="683"/>
      <c r="E263" s="683"/>
      <c r="F263" s="683"/>
      <c r="G263" s="683"/>
      <c r="H263" s="683"/>
      <c r="I263" s="683"/>
      <c r="J263" s="683"/>
      <c r="K263" s="683"/>
      <c r="L263" s="683"/>
      <c r="M263" s="683"/>
      <c r="N263" s="683"/>
      <c r="O263" s="683"/>
      <c r="P263" s="683"/>
      <c r="Q263" s="683"/>
      <c r="R263" s="683"/>
      <c r="S263" s="683"/>
    </row>
    <row r="264" spans="2:22" ht="17.25" customHeight="1" x14ac:dyDescent="0.25">
      <c r="B264" s="683"/>
      <c r="C264" s="683"/>
      <c r="D264" s="683"/>
      <c r="E264" s="683"/>
      <c r="F264" s="683"/>
      <c r="G264" s="683"/>
      <c r="H264" s="683"/>
      <c r="I264" s="683"/>
      <c r="J264" s="683"/>
      <c r="K264" s="683"/>
      <c r="L264" s="683"/>
      <c r="M264" s="683"/>
      <c r="N264" s="683"/>
      <c r="O264" s="683"/>
      <c r="P264" s="683"/>
      <c r="Q264" s="683"/>
      <c r="R264" s="683"/>
      <c r="S264" s="683"/>
    </row>
    <row r="265" spans="2:22" ht="17.25" customHeight="1" x14ac:dyDescent="0.25"/>
    <row r="266" spans="2:22" ht="17.25" customHeight="1" x14ac:dyDescent="0.25">
      <c r="B266" s="760" t="s">
        <v>1066</v>
      </c>
      <c r="C266" s="760"/>
      <c r="D266" s="760"/>
      <c r="E266" s="760"/>
      <c r="F266" s="760"/>
      <c r="G266" s="760"/>
      <c r="H266" s="760"/>
      <c r="I266" s="760"/>
      <c r="J266" s="760"/>
      <c r="K266" s="760"/>
    </row>
    <row r="267" spans="2:22" ht="17.25" customHeight="1" thickBot="1" x14ac:dyDescent="0.3"/>
    <row r="268" spans="2:22" ht="17.25" customHeight="1" x14ac:dyDescent="0.25">
      <c r="B268" s="935" t="s">
        <v>238</v>
      </c>
      <c r="C268" s="935" t="s">
        <v>753</v>
      </c>
      <c r="D268" s="559" t="s">
        <v>78</v>
      </c>
      <c r="E268" s="553" t="s">
        <v>235</v>
      </c>
      <c r="F268" s="488"/>
      <c r="G268" s="559" t="s">
        <v>191</v>
      </c>
      <c r="H268" s="553" t="s">
        <v>235</v>
      </c>
      <c r="I268" s="488"/>
      <c r="J268" s="1003" t="s">
        <v>192</v>
      </c>
      <c r="K268" s="553" t="s">
        <v>236</v>
      </c>
      <c r="L268" s="556"/>
      <c r="M268" s="553" t="s">
        <v>237</v>
      </c>
      <c r="N268" s="488"/>
      <c r="O268" s="559" t="s">
        <v>788</v>
      </c>
      <c r="P268" s="553" t="s">
        <v>235</v>
      </c>
      <c r="Q268" s="488"/>
      <c r="R268" s="559" t="s">
        <v>194</v>
      </c>
      <c r="S268" s="553" t="s">
        <v>391</v>
      </c>
      <c r="T268" s="556"/>
      <c r="U268" s="553" t="s">
        <v>237</v>
      </c>
      <c r="V268" s="488"/>
    </row>
    <row r="269" spans="2:22" ht="17.25" customHeight="1" x14ac:dyDescent="0.25">
      <c r="B269" s="940"/>
      <c r="C269" s="940"/>
      <c r="D269" s="571"/>
      <c r="E269" s="554"/>
      <c r="F269" s="503"/>
      <c r="G269" s="571"/>
      <c r="H269" s="554"/>
      <c r="I269" s="503"/>
      <c r="J269" s="970"/>
      <c r="K269" s="554"/>
      <c r="L269" s="557"/>
      <c r="M269" s="554"/>
      <c r="N269" s="503"/>
      <c r="O269" s="571"/>
      <c r="P269" s="554"/>
      <c r="Q269" s="503"/>
      <c r="R269" s="571"/>
      <c r="S269" s="554"/>
      <c r="T269" s="557"/>
      <c r="U269" s="554"/>
      <c r="V269" s="503"/>
    </row>
    <row r="270" spans="2:22" ht="17.25" customHeight="1" x14ac:dyDescent="0.25">
      <c r="B270" s="580"/>
      <c r="C270" s="580"/>
      <c r="D270" s="572"/>
      <c r="E270" s="555"/>
      <c r="F270" s="491"/>
      <c r="G270" s="572"/>
      <c r="H270" s="555"/>
      <c r="I270" s="491"/>
      <c r="J270" s="1004"/>
      <c r="K270" s="555"/>
      <c r="L270" s="558"/>
      <c r="M270" s="555"/>
      <c r="N270" s="491"/>
      <c r="O270" s="572"/>
      <c r="P270" s="555"/>
      <c r="Q270" s="491"/>
      <c r="R270" s="572"/>
      <c r="S270" s="555"/>
      <c r="T270" s="558"/>
      <c r="U270" s="555"/>
      <c r="V270" s="491"/>
    </row>
    <row r="271" spans="2:22" ht="17.25" customHeight="1" thickBot="1" x14ac:dyDescent="0.3">
      <c r="B271" s="936"/>
      <c r="C271" s="936"/>
      <c r="D271" s="561"/>
      <c r="E271" s="412" t="s">
        <v>233</v>
      </c>
      <c r="F271" s="122" t="s">
        <v>234</v>
      </c>
      <c r="G271" s="561"/>
      <c r="H271" s="97" t="s">
        <v>233</v>
      </c>
      <c r="I271" s="122" t="s">
        <v>234</v>
      </c>
      <c r="J271" s="616"/>
      <c r="K271" s="97" t="s">
        <v>233</v>
      </c>
      <c r="L271" s="123" t="s">
        <v>234</v>
      </c>
      <c r="M271" s="97" t="s">
        <v>233</v>
      </c>
      <c r="N271" s="124" t="s">
        <v>234</v>
      </c>
      <c r="O271" s="561"/>
      <c r="P271" s="97" t="s">
        <v>233</v>
      </c>
      <c r="Q271" s="122" t="s">
        <v>234</v>
      </c>
      <c r="R271" s="561"/>
      <c r="S271" s="97" t="s">
        <v>233</v>
      </c>
      <c r="T271" s="123" t="s">
        <v>234</v>
      </c>
      <c r="U271" s="97" t="s">
        <v>233</v>
      </c>
      <c r="V271" s="122" t="s">
        <v>234</v>
      </c>
    </row>
    <row r="272" spans="2:22" ht="17.25" customHeight="1" x14ac:dyDescent="0.25">
      <c r="B272" s="400" t="s">
        <v>899</v>
      </c>
      <c r="C272" s="190">
        <f>SUM(D272,G272,J272,O272,R272)</f>
        <v>305</v>
      </c>
      <c r="D272" s="125">
        <v>128</v>
      </c>
      <c r="E272" s="363">
        <v>128</v>
      </c>
      <c r="F272" s="364">
        <v>1</v>
      </c>
      <c r="G272" s="125">
        <v>108</v>
      </c>
      <c r="H272" s="363">
        <v>108</v>
      </c>
      <c r="I272" s="364">
        <v>1</v>
      </c>
      <c r="J272" s="365">
        <v>19</v>
      </c>
      <c r="K272" s="363">
        <v>19</v>
      </c>
      <c r="L272" s="141">
        <v>1</v>
      </c>
      <c r="M272" s="363">
        <v>19</v>
      </c>
      <c r="N272" s="366">
        <v>1</v>
      </c>
      <c r="O272" s="125">
        <v>28</v>
      </c>
      <c r="P272" s="363">
        <v>27</v>
      </c>
      <c r="Q272" s="364">
        <v>0.96430000000000005</v>
      </c>
      <c r="R272" s="365">
        <v>22</v>
      </c>
      <c r="S272" s="363">
        <v>22</v>
      </c>
      <c r="T272" s="366">
        <v>1</v>
      </c>
      <c r="U272" s="125">
        <v>22</v>
      </c>
      <c r="V272" s="364">
        <v>1</v>
      </c>
    </row>
    <row r="273" spans="2:22" ht="17.25" customHeight="1" x14ac:dyDescent="0.25">
      <c r="B273" s="402" t="s">
        <v>1059</v>
      </c>
      <c r="C273" s="194">
        <f>SUM(D273,G273,J273,O273,R273)</f>
        <v>360</v>
      </c>
      <c r="D273" s="132">
        <v>145</v>
      </c>
      <c r="E273" s="135">
        <v>145</v>
      </c>
      <c r="F273" s="144">
        <v>1</v>
      </c>
      <c r="G273" s="132">
        <v>133</v>
      </c>
      <c r="H273" s="135">
        <v>129</v>
      </c>
      <c r="I273" s="144">
        <v>0.96989999999999998</v>
      </c>
      <c r="J273" s="134">
        <v>23</v>
      </c>
      <c r="K273" s="135">
        <v>23</v>
      </c>
      <c r="L273" s="143">
        <v>1</v>
      </c>
      <c r="M273" s="135">
        <v>23</v>
      </c>
      <c r="N273" s="329">
        <v>1</v>
      </c>
      <c r="O273" s="132">
        <v>52</v>
      </c>
      <c r="P273" s="135">
        <v>45</v>
      </c>
      <c r="Q273" s="144">
        <v>0.86539999999999995</v>
      </c>
      <c r="R273" s="134">
        <v>7</v>
      </c>
      <c r="S273" s="135">
        <v>7</v>
      </c>
      <c r="T273" s="329">
        <v>1</v>
      </c>
      <c r="U273" s="132">
        <v>7</v>
      </c>
      <c r="V273" s="144">
        <v>1</v>
      </c>
    </row>
    <row r="274" spans="2:22" ht="17.25" customHeight="1" thickBot="1" x14ac:dyDescent="0.3">
      <c r="B274" s="401" t="s">
        <v>1058</v>
      </c>
      <c r="C274" s="198">
        <f>SUM(D274,G274,J274,O274,R274)</f>
        <v>400</v>
      </c>
      <c r="D274" s="132">
        <v>159</v>
      </c>
      <c r="E274" s="135">
        <v>159</v>
      </c>
      <c r="F274" s="144">
        <v>1</v>
      </c>
      <c r="G274" s="132">
        <v>143</v>
      </c>
      <c r="H274" s="135">
        <v>143</v>
      </c>
      <c r="I274" s="364">
        <v>1</v>
      </c>
      <c r="J274" s="134">
        <v>22</v>
      </c>
      <c r="K274" s="135">
        <v>22</v>
      </c>
      <c r="L274" s="143">
        <v>1</v>
      </c>
      <c r="M274" s="135">
        <v>22</v>
      </c>
      <c r="N274" s="329">
        <v>1</v>
      </c>
      <c r="O274" s="132">
        <v>52</v>
      </c>
      <c r="P274" s="135">
        <v>52</v>
      </c>
      <c r="Q274" s="144">
        <v>1</v>
      </c>
      <c r="R274" s="134">
        <v>24</v>
      </c>
      <c r="S274" s="135">
        <v>24</v>
      </c>
      <c r="T274" s="329">
        <v>1</v>
      </c>
      <c r="U274" s="330"/>
      <c r="V274" s="328"/>
    </row>
    <row r="275" spans="2:22" ht="17.25" customHeight="1" x14ac:dyDescent="0.25"/>
    <row r="276" spans="2:22" ht="17.25" customHeight="1" x14ac:dyDescent="0.25">
      <c r="B276" s="760" t="s">
        <v>1099</v>
      </c>
      <c r="C276" s="760"/>
      <c r="D276" s="760"/>
      <c r="E276" s="760"/>
      <c r="F276" s="760"/>
      <c r="G276" s="760"/>
      <c r="H276" s="760"/>
      <c r="I276" s="760"/>
      <c r="J276" s="760"/>
      <c r="K276" s="760"/>
    </row>
    <row r="277" spans="2:22" ht="17.25" customHeight="1" thickBot="1" x14ac:dyDescent="0.3">
      <c r="B277" s="929"/>
      <c r="C277" s="930"/>
      <c r="D277" s="930"/>
    </row>
    <row r="278" spans="2:22" ht="17.25" customHeight="1" x14ac:dyDescent="0.25">
      <c r="B278" s="606" t="s">
        <v>79</v>
      </c>
      <c r="C278" s="559" t="s">
        <v>1101</v>
      </c>
      <c r="D278" s="573"/>
      <c r="E278" s="559" t="s">
        <v>1100</v>
      </c>
      <c r="F278" s="573"/>
      <c r="G278" s="559" t="s">
        <v>80</v>
      </c>
      <c r="H278" s="931"/>
      <c r="I278" s="606" t="s">
        <v>79</v>
      </c>
      <c r="J278" s="646" t="s">
        <v>81</v>
      </c>
      <c r="K278" s="647"/>
      <c r="L278" s="647"/>
      <c r="M278" s="647"/>
      <c r="N278" s="647"/>
      <c r="O278" s="647"/>
      <c r="P278" s="647"/>
      <c r="Q278" s="647"/>
      <c r="R278" s="648"/>
    </row>
    <row r="279" spans="2:22" ht="17.25" customHeight="1" x14ac:dyDescent="0.25">
      <c r="B279" s="607"/>
      <c r="C279" s="571"/>
      <c r="D279" s="574"/>
      <c r="E279" s="571"/>
      <c r="F279" s="574"/>
      <c r="G279" s="571"/>
      <c r="H279" s="849"/>
      <c r="I279" s="607"/>
      <c r="J279" s="649" t="s">
        <v>757</v>
      </c>
      <c r="K279" s="650"/>
      <c r="L279" s="650"/>
      <c r="M279" s="650"/>
      <c r="N279" s="650"/>
      <c r="O279" s="650"/>
      <c r="P279" s="650" t="s">
        <v>756</v>
      </c>
      <c r="Q279" s="650"/>
      <c r="R279" s="651"/>
    </row>
    <row r="280" spans="2:22" ht="17.25" customHeight="1" thickBot="1" x14ac:dyDescent="0.3">
      <c r="B280" s="607"/>
      <c r="C280" s="561"/>
      <c r="D280" s="575"/>
      <c r="E280" s="561"/>
      <c r="F280" s="575"/>
      <c r="G280" s="561"/>
      <c r="H280" s="894"/>
      <c r="I280" s="607"/>
      <c r="J280" s="652"/>
      <c r="K280" s="653"/>
      <c r="L280" s="653"/>
      <c r="M280" s="653"/>
      <c r="N280" s="653"/>
      <c r="O280" s="653"/>
      <c r="P280" s="653"/>
      <c r="Q280" s="653"/>
      <c r="R280" s="613"/>
    </row>
    <row r="281" spans="2:22" ht="17.25" customHeight="1" x14ac:dyDescent="0.25">
      <c r="B281" s="607"/>
      <c r="C281" s="893" t="s">
        <v>611</v>
      </c>
      <c r="D281" s="555" t="s">
        <v>612</v>
      </c>
      <c r="E281" s="559" t="s">
        <v>611</v>
      </c>
      <c r="F281" s="573" t="s">
        <v>612</v>
      </c>
      <c r="G281" s="558" t="s">
        <v>611</v>
      </c>
      <c r="H281" s="555" t="s">
        <v>612</v>
      </c>
      <c r="I281" s="607"/>
      <c r="J281" s="941" t="s">
        <v>195</v>
      </c>
      <c r="K281" s="943" t="s">
        <v>196</v>
      </c>
      <c r="L281" s="569" t="s">
        <v>197</v>
      </c>
      <c r="M281" s="614" t="s">
        <v>198</v>
      </c>
      <c r="N281" s="614" t="s">
        <v>199</v>
      </c>
      <c r="O281" s="569">
        <v>10</v>
      </c>
      <c r="P281" s="704" t="s">
        <v>758</v>
      </c>
      <c r="Q281" s="569" t="s">
        <v>827</v>
      </c>
      <c r="R281" s="702" t="s">
        <v>759</v>
      </c>
    </row>
    <row r="282" spans="2:22" ht="17.25" customHeight="1" thickBot="1" x14ac:dyDescent="0.3">
      <c r="B282" s="608"/>
      <c r="C282" s="561"/>
      <c r="D282" s="894"/>
      <c r="E282" s="561"/>
      <c r="F282" s="575"/>
      <c r="G282" s="616"/>
      <c r="H282" s="894"/>
      <c r="I282" s="608"/>
      <c r="J282" s="942"/>
      <c r="K282" s="944"/>
      <c r="L282" s="570"/>
      <c r="M282" s="615"/>
      <c r="N282" s="615"/>
      <c r="O282" s="570"/>
      <c r="P282" s="705"/>
      <c r="Q282" s="570"/>
      <c r="R282" s="703"/>
    </row>
    <row r="283" spans="2:22" ht="17.25" customHeight="1" x14ac:dyDescent="0.25">
      <c r="B283" s="406" t="s">
        <v>85</v>
      </c>
      <c r="C283" s="125">
        <v>154</v>
      </c>
      <c r="D283" s="456">
        <v>65</v>
      </c>
      <c r="E283" s="125">
        <v>159</v>
      </c>
      <c r="F283" s="126">
        <v>67</v>
      </c>
      <c r="G283" s="125">
        <v>159</v>
      </c>
      <c r="H283" s="126">
        <v>67</v>
      </c>
      <c r="I283" s="406" t="s">
        <v>85</v>
      </c>
      <c r="J283" s="127"/>
      <c r="K283" s="129"/>
      <c r="L283" s="130"/>
      <c r="M283" s="130"/>
      <c r="N283" s="130"/>
      <c r="O283" s="131"/>
      <c r="P283" s="160">
        <v>62</v>
      </c>
      <c r="Q283" s="160">
        <v>50</v>
      </c>
      <c r="R283" s="161">
        <v>4</v>
      </c>
      <c r="T283" s="445"/>
    </row>
    <row r="284" spans="2:22" ht="17.25" customHeight="1" x14ac:dyDescent="0.25">
      <c r="B284" s="407" t="s">
        <v>86</v>
      </c>
      <c r="C284" s="132">
        <v>166</v>
      </c>
      <c r="D284" s="136">
        <v>71</v>
      </c>
      <c r="E284" s="132">
        <v>165</v>
      </c>
      <c r="F284" s="133">
        <v>72</v>
      </c>
      <c r="G284" s="132">
        <v>165</v>
      </c>
      <c r="H284" s="133">
        <v>72</v>
      </c>
      <c r="I284" s="407" t="s">
        <v>86</v>
      </c>
      <c r="J284" s="132">
        <v>4</v>
      </c>
      <c r="K284" s="134">
        <v>27</v>
      </c>
      <c r="L284" s="135">
        <v>49</v>
      </c>
      <c r="M284" s="135">
        <v>56</v>
      </c>
      <c r="N284" s="135">
        <v>29</v>
      </c>
      <c r="O284" s="136"/>
      <c r="P284" s="164"/>
      <c r="Q284" s="164"/>
      <c r="R284" s="165"/>
    </row>
    <row r="285" spans="2:22" ht="17.25" customHeight="1" x14ac:dyDescent="0.25">
      <c r="B285" s="407" t="s">
        <v>1007</v>
      </c>
      <c r="C285" s="225">
        <v>78</v>
      </c>
      <c r="D285" s="227">
        <v>35</v>
      </c>
      <c r="E285" s="132">
        <v>76</v>
      </c>
      <c r="F285" s="133">
        <v>34</v>
      </c>
      <c r="G285" s="132">
        <v>76</v>
      </c>
      <c r="H285" s="133">
        <v>34</v>
      </c>
      <c r="I285" s="407" t="s">
        <v>1007</v>
      </c>
      <c r="J285" s="225">
        <v>2</v>
      </c>
      <c r="K285" s="226">
        <v>13</v>
      </c>
      <c r="L285" s="223">
        <v>21</v>
      </c>
      <c r="M285" s="223">
        <v>22</v>
      </c>
      <c r="N285" s="223">
        <v>18</v>
      </c>
      <c r="O285" s="227"/>
      <c r="P285" s="164"/>
      <c r="Q285" s="164"/>
      <c r="R285" s="165"/>
    </row>
    <row r="286" spans="2:22" ht="17.25" customHeight="1" thickBot="1" x14ac:dyDescent="0.3">
      <c r="B286" s="408" t="s">
        <v>87</v>
      </c>
      <c r="C286" s="228">
        <f t="shared" ref="C286:H286" si="22">SUM(C283:C285)</f>
        <v>398</v>
      </c>
      <c r="D286" s="228">
        <f t="shared" si="22"/>
        <v>171</v>
      </c>
      <c r="E286" s="228">
        <f t="shared" si="22"/>
        <v>400</v>
      </c>
      <c r="F286" s="228">
        <f t="shared" si="22"/>
        <v>173</v>
      </c>
      <c r="G286" s="228">
        <f t="shared" si="22"/>
        <v>400</v>
      </c>
      <c r="H286" s="228">
        <f t="shared" si="22"/>
        <v>173</v>
      </c>
      <c r="I286" s="408" t="s">
        <v>87</v>
      </c>
      <c r="J286" s="228">
        <f>SUM(J283:J285)</f>
        <v>6</v>
      </c>
      <c r="K286" s="230">
        <f>SUM(K283:K285)</f>
        <v>40</v>
      </c>
      <c r="L286" s="230">
        <f t="shared" ref="L286:Q286" si="23">SUM(L283:L285)</f>
        <v>70</v>
      </c>
      <c r="M286" s="230">
        <f t="shared" si="23"/>
        <v>78</v>
      </c>
      <c r="N286" s="230">
        <f t="shared" si="23"/>
        <v>47</v>
      </c>
      <c r="O286" s="230">
        <f t="shared" si="23"/>
        <v>0</v>
      </c>
      <c r="P286" s="230">
        <f t="shared" si="23"/>
        <v>62</v>
      </c>
      <c r="Q286" s="230">
        <f t="shared" si="23"/>
        <v>50</v>
      </c>
      <c r="R286" s="172">
        <v>4</v>
      </c>
    </row>
    <row r="287" spans="2:22" ht="17.25" customHeight="1" thickBot="1" x14ac:dyDescent="0.3">
      <c r="B287" s="23"/>
      <c r="C287" s="24"/>
      <c r="D287" s="24"/>
      <c r="E287" s="24"/>
      <c r="F287" s="24"/>
      <c r="G287" s="24"/>
      <c r="H287" s="24"/>
      <c r="I287" s="23"/>
      <c r="J287" s="23"/>
      <c r="K287" s="23"/>
      <c r="L287" s="23"/>
      <c r="M287" s="23"/>
      <c r="N287" s="21"/>
    </row>
    <row r="288" spans="2:22" ht="17.25" customHeight="1" x14ac:dyDescent="0.25">
      <c r="B288" s="606" t="s">
        <v>79</v>
      </c>
      <c r="C288" s="797" t="s">
        <v>82</v>
      </c>
      <c r="D288" s="851"/>
      <c r="E288" s="851"/>
      <c r="F288" s="851"/>
      <c r="G288" s="851"/>
      <c r="H288" s="852"/>
      <c r="I288" s="606" t="s">
        <v>79</v>
      </c>
      <c r="J288" s="559" t="s">
        <v>83</v>
      </c>
      <c r="K288" s="573"/>
      <c r="L288" s="725" t="s">
        <v>173</v>
      </c>
      <c r="M288" s="725" t="s">
        <v>174</v>
      </c>
      <c r="N288" s="21"/>
    </row>
    <row r="289" spans="2:19" ht="17.25" customHeight="1" x14ac:dyDescent="0.25">
      <c r="B289" s="607"/>
      <c r="C289" s="853"/>
      <c r="D289" s="854"/>
      <c r="E289" s="854"/>
      <c r="F289" s="854"/>
      <c r="G289" s="854"/>
      <c r="H289" s="855"/>
      <c r="I289" s="607"/>
      <c r="J289" s="571"/>
      <c r="K289" s="574"/>
      <c r="L289" s="726"/>
      <c r="M289" s="726"/>
      <c r="N289" s="21"/>
    </row>
    <row r="290" spans="2:19" ht="17.25" customHeight="1" thickBot="1" x14ac:dyDescent="0.3">
      <c r="B290" s="607"/>
      <c r="C290" s="856"/>
      <c r="D290" s="857"/>
      <c r="E290" s="857"/>
      <c r="F290" s="857"/>
      <c r="G290" s="857"/>
      <c r="H290" s="858"/>
      <c r="I290" s="607"/>
      <c r="J290" s="561"/>
      <c r="K290" s="575"/>
      <c r="L290" s="726"/>
      <c r="M290" s="726"/>
      <c r="N290" s="21"/>
    </row>
    <row r="291" spans="2:19" ht="17.25" customHeight="1" x14ac:dyDescent="0.25">
      <c r="B291" s="607"/>
      <c r="C291" s="834" t="s">
        <v>611</v>
      </c>
      <c r="D291" s="803" t="s">
        <v>612</v>
      </c>
      <c r="E291" s="558" t="s">
        <v>892</v>
      </c>
      <c r="F291" s="525" t="s">
        <v>893</v>
      </c>
      <c r="G291" s="525" t="s">
        <v>894</v>
      </c>
      <c r="H291" s="528" t="s">
        <v>895</v>
      </c>
      <c r="I291" s="607"/>
      <c r="J291" s="817" t="s">
        <v>611</v>
      </c>
      <c r="K291" s="612" t="s">
        <v>612</v>
      </c>
      <c r="L291" s="726"/>
      <c r="M291" s="726"/>
      <c r="N291" s="21"/>
    </row>
    <row r="292" spans="2:19" ht="17.25" customHeight="1" thickBot="1" x14ac:dyDescent="0.3">
      <c r="B292" s="608"/>
      <c r="C292" s="998"/>
      <c r="D292" s="805"/>
      <c r="E292" s="1002"/>
      <c r="F292" s="656"/>
      <c r="G292" s="656"/>
      <c r="H292" s="575"/>
      <c r="I292" s="608"/>
      <c r="J292" s="652"/>
      <c r="K292" s="613"/>
      <c r="L292" s="727"/>
      <c r="M292" s="727"/>
      <c r="N292" s="21"/>
    </row>
    <row r="293" spans="2:19" ht="17.25" customHeight="1" x14ac:dyDescent="0.25">
      <c r="B293" s="406" t="s">
        <v>85</v>
      </c>
      <c r="C293" s="457">
        <f>SUM(E293:H293)</f>
        <v>0</v>
      </c>
      <c r="D293" s="460"/>
      <c r="E293" s="220"/>
      <c r="F293" s="221"/>
      <c r="G293" s="221"/>
      <c r="H293" s="222"/>
      <c r="I293" s="406" t="s">
        <v>85</v>
      </c>
      <c r="J293" s="232">
        <v>0</v>
      </c>
      <c r="K293" s="233"/>
      <c r="L293" s="234">
        <v>1</v>
      </c>
      <c r="M293" s="234">
        <f>112/116</f>
        <v>0.96551724137931039</v>
      </c>
      <c r="N293" s="21"/>
    </row>
    <row r="294" spans="2:19" ht="17.25" customHeight="1" x14ac:dyDescent="0.25">
      <c r="B294" s="407" t="s">
        <v>86</v>
      </c>
      <c r="C294" s="458">
        <f>SUM(E294:H294)</f>
        <v>0</v>
      </c>
      <c r="D294" s="289"/>
      <c r="E294" s="226"/>
      <c r="F294" s="223"/>
      <c r="G294" s="223"/>
      <c r="H294" s="224"/>
      <c r="I294" s="407" t="s">
        <v>86</v>
      </c>
      <c r="J294" s="235">
        <v>0</v>
      </c>
      <c r="K294" s="236"/>
      <c r="L294" s="237">
        <v>1</v>
      </c>
      <c r="M294" s="237">
        <f>85/165</f>
        <v>0.51515151515151514</v>
      </c>
      <c r="N294" s="21"/>
    </row>
    <row r="295" spans="2:19" ht="17.25" customHeight="1" x14ac:dyDescent="0.25">
      <c r="B295" s="407" t="s">
        <v>1007</v>
      </c>
      <c r="C295" s="458">
        <f>SUM(E295:H295)</f>
        <v>0</v>
      </c>
      <c r="D295" s="289"/>
      <c r="E295" s="226"/>
      <c r="F295" s="223"/>
      <c r="G295" s="223"/>
      <c r="H295" s="224"/>
      <c r="I295" s="407" t="s">
        <v>1007</v>
      </c>
      <c r="J295" s="235">
        <v>0</v>
      </c>
      <c r="K295" s="236"/>
      <c r="L295" s="237">
        <v>1</v>
      </c>
      <c r="M295" s="237">
        <f>40/76</f>
        <v>0.52631578947368418</v>
      </c>
      <c r="N295" s="21"/>
    </row>
    <row r="296" spans="2:19" ht="17.25" customHeight="1" thickBot="1" x14ac:dyDescent="0.3">
      <c r="B296" s="408" t="s">
        <v>87</v>
      </c>
      <c r="C296" s="459">
        <f>SUM(E296:H296)</f>
        <v>0</v>
      </c>
      <c r="D296" s="293"/>
      <c r="E296" s="230"/>
      <c r="F296" s="231"/>
      <c r="G296" s="231"/>
      <c r="H296" s="229"/>
      <c r="I296" s="408" t="s">
        <v>87</v>
      </c>
      <c r="J296" s="238">
        <v>0</v>
      </c>
      <c r="K296" s="239"/>
      <c r="L296" s="240">
        <v>1</v>
      </c>
      <c r="M296" s="240">
        <f>(112+85+40)/(116+165+76)</f>
        <v>0.66386554621848737</v>
      </c>
      <c r="N296" s="21"/>
    </row>
    <row r="297" spans="2:19" ht="17.25" customHeight="1" x14ac:dyDescent="0.25">
      <c r="B297" s="23"/>
      <c r="C297" s="23"/>
      <c r="D297" s="23"/>
      <c r="E297" s="23"/>
      <c r="F297" s="23"/>
      <c r="G297" s="23"/>
      <c r="H297" s="23"/>
      <c r="I297" s="23"/>
      <c r="J297" s="23"/>
      <c r="K297" s="23"/>
      <c r="L297" s="23"/>
      <c r="M297" s="23"/>
      <c r="N297" s="21"/>
    </row>
    <row r="298" spans="2:19" ht="17.25" customHeight="1" thickBot="1" x14ac:dyDescent="0.3">
      <c r="B298" s="500" t="s">
        <v>557</v>
      </c>
      <c r="C298" s="500"/>
      <c r="D298" s="500"/>
      <c r="E298" s="24"/>
      <c r="F298" s="24"/>
      <c r="G298" s="24"/>
      <c r="H298" s="24"/>
      <c r="I298" s="23"/>
      <c r="J298" s="23"/>
      <c r="K298" s="23"/>
      <c r="L298" s="23"/>
      <c r="M298" s="23"/>
      <c r="N298" s="21"/>
    </row>
    <row r="299" spans="2:19" ht="17.25" customHeight="1" x14ac:dyDescent="0.25">
      <c r="B299" s="1015" t="s">
        <v>1155</v>
      </c>
      <c r="C299" s="1016"/>
      <c r="D299" s="1016"/>
      <c r="E299" s="1016"/>
      <c r="F299" s="1016"/>
      <c r="G299" s="1016"/>
      <c r="H299" s="1016"/>
      <c r="I299" s="1016"/>
      <c r="J299" s="1016"/>
      <c r="K299" s="1016"/>
      <c r="L299" s="1016"/>
      <c r="M299" s="1016"/>
      <c r="N299" s="1016"/>
      <c r="O299" s="1016"/>
      <c r="P299" s="1016"/>
      <c r="Q299" s="1016"/>
      <c r="R299" s="1016"/>
      <c r="S299" s="1017"/>
    </row>
    <row r="300" spans="2:19" ht="17.25" customHeight="1" thickBot="1" x14ac:dyDescent="0.3">
      <c r="B300" s="1018"/>
      <c r="C300" s="1019"/>
      <c r="D300" s="1019"/>
      <c r="E300" s="1019"/>
      <c r="F300" s="1019"/>
      <c r="G300" s="1019"/>
      <c r="H300" s="1019"/>
      <c r="I300" s="1019"/>
      <c r="J300" s="1019"/>
      <c r="K300" s="1019"/>
      <c r="L300" s="1019"/>
      <c r="M300" s="1019"/>
      <c r="N300" s="1019"/>
      <c r="O300" s="1019"/>
      <c r="P300" s="1019"/>
      <c r="Q300" s="1019"/>
      <c r="R300" s="1019"/>
      <c r="S300" s="1020"/>
    </row>
    <row r="301" spans="2:19" ht="17.25" customHeight="1" x14ac:dyDescent="0.25"/>
    <row r="302" spans="2:19" ht="17.25" customHeight="1" x14ac:dyDescent="0.25">
      <c r="B302" s="760" t="s">
        <v>1068</v>
      </c>
      <c r="C302" s="760"/>
      <c r="D302" s="760"/>
      <c r="E302" s="760"/>
      <c r="F302" s="760"/>
      <c r="G302" s="760"/>
      <c r="H302" s="760"/>
      <c r="I302" s="760"/>
      <c r="J302" s="760"/>
      <c r="K302" s="760"/>
      <c r="L302" s="760"/>
      <c r="M302" s="760"/>
      <c r="N302" s="760"/>
      <c r="O302" s="760"/>
    </row>
    <row r="303" spans="2:19" ht="17.25" customHeight="1" thickBot="1" x14ac:dyDescent="0.3"/>
    <row r="304" spans="2:19" ht="17.25" customHeight="1" thickBot="1" x14ac:dyDescent="0.3">
      <c r="B304" s="507" t="s">
        <v>238</v>
      </c>
      <c r="C304" s="507" t="s">
        <v>144</v>
      </c>
      <c r="D304" s="999" t="s">
        <v>808</v>
      </c>
      <c r="E304" s="1000"/>
      <c r="F304" s="1000"/>
      <c r="G304" s="1000"/>
      <c r="H304" s="1000"/>
      <c r="I304" s="1000"/>
      <c r="J304" s="1000"/>
      <c r="K304" s="1000"/>
      <c r="L304" s="1000"/>
      <c r="M304" s="1000"/>
      <c r="N304" s="1000"/>
      <c r="O304" s="1001"/>
      <c r="P304" s="486" t="s">
        <v>150</v>
      </c>
      <c r="Q304" s="507" t="s">
        <v>147</v>
      </c>
      <c r="R304" s="488" t="s">
        <v>151</v>
      </c>
    </row>
    <row r="305" spans="2:18" ht="17.25" customHeight="1" x14ac:dyDescent="0.25">
      <c r="B305" s="508"/>
      <c r="C305" s="508"/>
      <c r="D305" s="558" t="s">
        <v>145</v>
      </c>
      <c r="E305" s="525" t="s">
        <v>148</v>
      </c>
      <c r="F305" s="555" t="s">
        <v>146</v>
      </c>
      <c r="G305" s="893" t="s">
        <v>145</v>
      </c>
      <c r="H305" s="525" t="s">
        <v>148</v>
      </c>
      <c r="I305" s="555" t="s">
        <v>146</v>
      </c>
      <c r="J305" s="893" t="s">
        <v>145</v>
      </c>
      <c r="K305" s="525" t="s">
        <v>148</v>
      </c>
      <c r="L305" s="555" t="s">
        <v>146</v>
      </c>
      <c r="M305" s="559" t="s">
        <v>145</v>
      </c>
      <c r="N305" s="567" t="s">
        <v>148</v>
      </c>
      <c r="O305" s="573" t="s">
        <v>146</v>
      </c>
      <c r="P305" s="501"/>
      <c r="Q305" s="508"/>
      <c r="R305" s="503"/>
    </row>
    <row r="306" spans="2:18" ht="17.25" customHeight="1" x14ac:dyDescent="0.25">
      <c r="B306" s="508"/>
      <c r="C306" s="508"/>
      <c r="D306" s="970"/>
      <c r="E306" s="568"/>
      <c r="F306" s="849"/>
      <c r="G306" s="571"/>
      <c r="H306" s="568"/>
      <c r="I306" s="849"/>
      <c r="J306" s="571"/>
      <c r="K306" s="568"/>
      <c r="L306" s="849"/>
      <c r="M306" s="571"/>
      <c r="N306" s="568"/>
      <c r="O306" s="574"/>
      <c r="P306" s="501"/>
      <c r="Q306" s="508"/>
      <c r="R306" s="503"/>
    </row>
    <row r="307" spans="2:18" ht="17.25" customHeight="1" x14ac:dyDescent="0.25">
      <c r="B307" s="508"/>
      <c r="C307" s="508"/>
      <c r="D307" s="970"/>
      <c r="E307" s="568"/>
      <c r="F307" s="849"/>
      <c r="G307" s="571"/>
      <c r="H307" s="568"/>
      <c r="I307" s="849"/>
      <c r="J307" s="571"/>
      <c r="K307" s="568"/>
      <c r="L307" s="849"/>
      <c r="M307" s="571"/>
      <c r="N307" s="568"/>
      <c r="O307" s="574"/>
      <c r="P307" s="501"/>
      <c r="Q307" s="508"/>
      <c r="R307" s="503"/>
    </row>
    <row r="308" spans="2:18" ht="17.25" customHeight="1" x14ac:dyDescent="0.25">
      <c r="B308" s="508"/>
      <c r="C308" s="508"/>
      <c r="D308" s="970"/>
      <c r="E308" s="568"/>
      <c r="F308" s="849"/>
      <c r="G308" s="571"/>
      <c r="H308" s="568"/>
      <c r="I308" s="849"/>
      <c r="J308" s="571"/>
      <c r="K308" s="568"/>
      <c r="L308" s="849"/>
      <c r="M308" s="571"/>
      <c r="N308" s="568"/>
      <c r="O308" s="574"/>
      <c r="P308" s="501"/>
      <c r="Q308" s="508"/>
      <c r="R308" s="503"/>
    </row>
    <row r="309" spans="2:18" ht="17.25" customHeight="1" x14ac:dyDescent="0.25">
      <c r="B309" s="508"/>
      <c r="C309" s="508"/>
      <c r="D309" s="970"/>
      <c r="E309" s="568"/>
      <c r="F309" s="849"/>
      <c r="G309" s="571"/>
      <c r="H309" s="568"/>
      <c r="I309" s="849"/>
      <c r="J309" s="571"/>
      <c r="K309" s="568"/>
      <c r="L309" s="849"/>
      <c r="M309" s="571"/>
      <c r="N309" s="568"/>
      <c r="O309" s="574"/>
      <c r="P309" s="501"/>
      <c r="Q309" s="508"/>
      <c r="R309" s="503"/>
    </row>
    <row r="310" spans="2:18" ht="17.25" customHeight="1" x14ac:dyDescent="0.25">
      <c r="B310" s="508"/>
      <c r="C310" s="508"/>
      <c r="D310" s="970"/>
      <c r="E310" s="568"/>
      <c r="F310" s="849"/>
      <c r="G310" s="571"/>
      <c r="H310" s="568"/>
      <c r="I310" s="849"/>
      <c r="J310" s="571"/>
      <c r="K310" s="568"/>
      <c r="L310" s="849"/>
      <c r="M310" s="571"/>
      <c r="N310" s="568"/>
      <c r="O310" s="574"/>
      <c r="P310" s="501"/>
      <c r="Q310" s="508"/>
      <c r="R310" s="503"/>
    </row>
    <row r="311" spans="2:18" ht="17.25" customHeight="1" x14ac:dyDescent="0.25">
      <c r="B311" s="508"/>
      <c r="C311" s="508"/>
      <c r="D311" s="970"/>
      <c r="E311" s="568"/>
      <c r="F311" s="849"/>
      <c r="G311" s="571"/>
      <c r="H311" s="568"/>
      <c r="I311" s="849"/>
      <c r="J311" s="571"/>
      <c r="K311" s="568"/>
      <c r="L311" s="849"/>
      <c r="M311" s="571"/>
      <c r="N311" s="568"/>
      <c r="O311" s="574"/>
      <c r="P311" s="501"/>
      <c r="Q311" s="508"/>
      <c r="R311" s="503"/>
    </row>
    <row r="312" spans="2:18" ht="17.25" customHeight="1" x14ac:dyDescent="0.25">
      <c r="B312" s="508"/>
      <c r="C312" s="508"/>
      <c r="D312" s="970"/>
      <c r="E312" s="568"/>
      <c r="F312" s="849"/>
      <c r="G312" s="571"/>
      <c r="H312" s="568"/>
      <c r="I312" s="849"/>
      <c r="J312" s="571"/>
      <c r="K312" s="568"/>
      <c r="L312" s="849"/>
      <c r="M312" s="571"/>
      <c r="N312" s="568"/>
      <c r="O312" s="574"/>
      <c r="P312" s="501"/>
      <c r="Q312" s="508"/>
      <c r="R312" s="503"/>
    </row>
    <row r="313" spans="2:18" ht="17.25" customHeight="1" x14ac:dyDescent="0.25">
      <c r="B313" s="508"/>
      <c r="C313" s="508"/>
      <c r="D313" s="580" t="s">
        <v>259</v>
      </c>
      <c r="E313" s="581"/>
      <c r="F313" s="582"/>
      <c r="G313" s="580" t="s">
        <v>92</v>
      </c>
      <c r="H313" s="581"/>
      <c r="I313" s="582"/>
      <c r="J313" s="580" t="s">
        <v>93</v>
      </c>
      <c r="K313" s="581"/>
      <c r="L313" s="581"/>
      <c r="M313" s="799" t="s">
        <v>149</v>
      </c>
      <c r="N313" s="800"/>
      <c r="O313" s="945"/>
      <c r="P313" s="501"/>
      <c r="Q313" s="508"/>
      <c r="R313" s="503"/>
    </row>
    <row r="314" spans="2:18" ht="17.25" customHeight="1" thickBot="1" x14ac:dyDescent="0.3">
      <c r="B314" s="509"/>
      <c r="C314" s="509"/>
      <c r="D314" s="504"/>
      <c r="E314" s="505"/>
      <c r="F314" s="506"/>
      <c r="G314" s="504"/>
      <c r="H314" s="505"/>
      <c r="I314" s="506"/>
      <c r="J314" s="504"/>
      <c r="K314" s="505"/>
      <c r="L314" s="505"/>
      <c r="M314" s="801"/>
      <c r="N314" s="802"/>
      <c r="O314" s="859"/>
      <c r="P314" s="504"/>
      <c r="Q314" s="509"/>
      <c r="R314" s="503"/>
    </row>
    <row r="315" spans="2:18" ht="17.25" customHeight="1" x14ac:dyDescent="0.25">
      <c r="B315" s="400" t="s">
        <v>899</v>
      </c>
      <c r="C315" s="102">
        <v>29</v>
      </c>
      <c r="D315" s="243"/>
      <c r="E315" s="242"/>
      <c r="F315" s="161"/>
      <c r="G315" s="241">
        <v>9.1</v>
      </c>
      <c r="H315" s="242">
        <v>8.1999999999999993</v>
      </c>
      <c r="I315" s="182">
        <v>0</v>
      </c>
      <c r="J315" s="243">
        <v>8.8000000000000007</v>
      </c>
      <c r="K315" s="242">
        <v>8.3000000000000007</v>
      </c>
      <c r="L315" s="161">
        <v>0</v>
      </c>
      <c r="M315" s="241"/>
      <c r="N315" s="242"/>
      <c r="O315" s="182"/>
      <c r="P315" s="324">
        <v>9</v>
      </c>
      <c r="Q315" s="249">
        <v>8.3000000000000007</v>
      </c>
      <c r="R315" s="208">
        <v>0</v>
      </c>
    </row>
    <row r="316" spans="2:18" ht="17.25" customHeight="1" x14ac:dyDescent="0.25">
      <c r="B316" s="402" t="s">
        <v>1059</v>
      </c>
      <c r="C316" s="319"/>
      <c r="D316" s="322"/>
      <c r="E316" s="321"/>
      <c r="F316" s="265"/>
      <c r="G316" s="320"/>
      <c r="H316" s="321"/>
      <c r="I316" s="266"/>
      <c r="J316" s="322"/>
      <c r="K316" s="321"/>
      <c r="L316" s="265"/>
      <c r="M316" s="320"/>
      <c r="N316" s="321"/>
      <c r="O316" s="266"/>
      <c r="P316" s="325"/>
      <c r="Q316" s="323"/>
      <c r="R316" s="327"/>
    </row>
    <row r="317" spans="2:18" ht="17.25" customHeight="1" thickBot="1" x14ac:dyDescent="0.3">
      <c r="B317" s="401" t="s">
        <v>1058</v>
      </c>
      <c r="C317" s="103"/>
      <c r="D317" s="247"/>
      <c r="E317" s="246"/>
      <c r="F317" s="172"/>
      <c r="G317" s="245"/>
      <c r="H317" s="246"/>
      <c r="I317" s="185"/>
      <c r="J317" s="247"/>
      <c r="K317" s="246"/>
      <c r="L317" s="172"/>
      <c r="M317" s="245"/>
      <c r="N317" s="246"/>
      <c r="O317" s="185"/>
      <c r="P317" s="326"/>
      <c r="Q317" s="250"/>
      <c r="R317" s="211"/>
    </row>
    <row r="318" spans="2:18" ht="17.25" customHeight="1" x14ac:dyDescent="0.25"/>
    <row r="319" spans="2:18" ht="17.25" customHeight="1" x14ac:dyDescent="0.25">
      <c r="B319" s="760" t="s">
        <v>1069</v>
      </c>
      <c r="C319" s="760"/>
      <c r="D319" s="760"/>
      <c r="E319" s="760"/>
      <c r="F319" s="760"/>
      <c r="G319" s="760"/>
      <c r="H319" s="760"/>
      <c r="I319" s="760"/>
      <c r="J319" s="760"/>
      <c r="K319" s="760"/>
      <c r="L319" s="760"/>
      <c r="M319" s="760"/>
      <c r="N319" s="760"/>
      <c r="O319" s="760"/>
      <c r="P319" s="760"/>
      <c r="Q319" s="760"/>
    </row>
    <row r="320" spans="2:18" ht="17.25" customHeight="1" thickBot="1" x14ac:dyDescent="0.3"/>
    <row r="321" spans="2:23" ht="17.25" customHeight="1" thickBot="1" x14ac:dyDescent="0.3">
      <c r="B321" s="507" t="s">
        <v>238</v>
      </c>
      <c r="C321" s="507" t="s">
        <v>765</v>
      </c>
      <c r="D321" s="507" t="s">
        <v>764</v>
      </c>
      <c r="E321" s="507" t="s">
        <v>766</v>
      </c>
      <c r="F321" s="487" t="s">
        <v>866</v>
      </c>
      <c r="G321" s="487"/>
      <c r="H321" s="487"/>
      <c r="I321" s="487"/>
      <c r="J321" s="487"/>
      <c r="K321" s="487"/>
      <c r="L321" s="487"/>
      <c r="M321" s="487"/>
      <c r="N321" s="487"/>
      <c r="O321" s="487"/>
      <c r="P321" s="487"/>
      <c r="Q321" s="487"/>
      <c r="R321" s="507" t="s">
        <v>867</v>
      </c>
      <c r="S321" s="526" t="s">
        <v>718</v>
      </c>
      <c r="T321" s="507" t="s">
        <v>767</v>
      </c>
      <c r="U321" s="507" t="s">
        <v>771</v>
      </c>
      <c r="V321" s="507" t="s">
        <v>89</v>
      </c>
      <c r="W321" s="507" t="s">
        <v>143</v>
      </c>
    </row>
    <row r="322" spans="2:23" ht="17.25" customHeight="1" x14ac:dyDescent="0.25">
      <c r="B322" s="508"/>
      <c r="C322" s="508"/>
      <c r="D322" s="508"/>
      <c r="E322" s="508"/>
      <c r="F322" s="556" t="s">
        <v>90</v>
      </c>
      <c r="G322" s="523" t="s">
        <v>91</v>
      </c>
      <c r="H322" s="526" t="s">
        <v>637</v>
      </c>
      <c r="I322" s="559" t="s">
        <v>90</v>
      </c>
      <c r="J322" s="567" t="s">
        <v>91</v>
      </c>
      <c r="K322" s="931" t="s">
        <v>637</v>
      </c>
      <c r="L322" s="559" t="s">
        <v>90</v>
      </c>
      <c r="M322" s="567" t="s">
        <v>91</v>
      </c>
      <c r="N322" s="931" t="s">
        <v>637</v>
      </c>
      <c r="O322" s="559" t="s">
        <v>90</v>
      </c>
      <c r="P322" s="567" t="s">
        <v>91</v>
      </c>
      <c r="Q322" s="931" t="s">
        <v>637</v>
      </c>
      <c r="R322" s="508"/>
      <c r="S322" s="527"/>
      <c r="T322" s="508"/>
      <c r="U322" s="508"/>
      <c r="V322" s="508"/>
      <c r="W322" s="508"/>
    </row>
    <row r="323" spans="2:23" ht="17.25" customHeight="1" x14ac:dyDescent="0.25">
      <c r="B323" s="508"/>
      <c r="C323" s="508"/>
      <c r="D323" s="508"/>
      <c r="E323" s="508"/>
      <c r="F323" s="557"/>
      <c r="G323" s="524"/>
      <c r="H323" s="527"/>
      <c r="I323" s="571"/>
      <c r="J323" s="568"/>
      <c r="K323" s="849"/>
      <c r="L323" s="571"/>
      <c r="M323" s="568"/>
      <c r="N323" s="849"/>
      <c r="O323" s="571"/>
      <c r="P323" s="568"/>
      <c r="Q323" s="849"/>
      <c r="R323" s="508"/>
      <c r="S323" s="527"/>
      <c r="T323" s="508"/>
      <c r="U323" s="508"/>
      <c r="V323" s="508"/>
      <c r="W323" s="508"/>
    </row>
    <row r="324" spans="2:23" ht="17.25" customHeight="1" x14ac:dyDescent="0.25">
      <c r="B324" s="508"/>
      <c r="C324" s="508"/>
      <c r="D324" s="508"/>
      <c r="E324" s="508"/>
      <c r="F324" s="557"/>
      <c r="G324" s="524"/>
      <c r="H324" s="527"/>
      <c r="I324" s="571"/>
      <c r="J324" s="568"/>
      <c r="K324" s="849"/>
      <c r="L324" s="571"/>
      <c r="M324" s="568"/>
      <c r="N324" s="849"/>
      <c r="O324" s="571"/>
      <c r="P324" s="568"/>
      <c r="Q324" s="849"/>
      <c r="R324" s="508"/>
      <c r="S324" s="527"/>
      <c r="T324" s="508"/>
      <c r="U324" s="508"/>
      <c r="V324" s="508"/>
      <c r="W324" s="508"/>
    </row>
    <row r="325" spans="2:23" ht="17.25" customHeight="1" x14ac:dyDescent="0.25">
      <c r="B325" s="508"/>
      <c r="C325" s="508"/>
      <c r="D325" s="508"/>
      <c r="E325" s="508"/>
      <c r="F325" s="557"/>
      <c r="G325" s="524"/>
      <c r="H325" s="527"/>
      <c r="I325" s="571"/>
      <c r="J325" s="568"/>
      <c r="K325" s="849"/>
      <c r="L325" s="571"/>
      <c r="M325" s="568"/>
      <c r="N325" s="849"/>
      <c r="O325" s="571"/>
      <c r="P325" s="568"/>
      <c r="Q325" s="849"/>
      <c r="R325" s="508"/>
      <c r="S325" s="527"/>
      <c r="T325" s="508"/>
      <c r="U325" s="508"/>
      <c r="V325" s="508"/>
      <c r="W325" s="508"/>
    </row>
    <row r="326" spans="2:23" ht="17.25" customHeight="1" x14ac:dyDescent="0.25">
      <c r="B326" s="508"/>
      <c r="C326" s="508"/>
      <c r="D326" s="508"/>
      <c r="E326" s="508"/>
      <c r="F326" s="557"/>
      <c r="G326" s="524"/>
      <c r="H326" s="527"/>
      <c r="I326" s="571"/>
      <c r="J326" s="568"/>
      <c r="K326" s="849"/>
      <c r="L326" s="571"/>
      <c r="M326" s="568"/>
      <c r="N326" s="849"/>
      <c r="O326" s="571"/>
      <c r="P326" s="568"/>
      <c r="Q326" s="849"/>
      <c r="R326" s="508"/>
      <c r="S326" s="527"/>
      <c r="T326" s="508"/>
      <c r="U326" s="508"/>
      <c r="V326" s="508"/>
      <c r="W326" s="508"/>
    </row>
    <row r="327" spans="2:23" ht="17.25" customHeight="1" x14ac:dyDescent="0.25">
      <c r="B327" s="508"/>
      <c r="C327" s="508"/>
      <c r="D327" s="508"/>
      <c r="E327" s="508"/>
      <c r="F327" s="557"/>
      <c r="G327" s="524"/>
      <c r="H327" s="527"/>
      <c r="I327" s="571"/>
      <c r="J327" s="568"/>
      <c r="K327" s="849"/>
      <c r="L327" s="571"/>
      <c r="M327" s="568"/>
      <c r="N327" s="849"/>
      <c r="O327" s="571"/>
      <c r="P327" s="568"/>
      <c r="Q327" s="849"/>
      <c r="R327" s="508"/>
      <c r="S327" s="527"/>
      <c r="T327" s="508"/>
      <c r="U327" s="508"/>
      <c r="V327" s="508"/>
      <c r="W327" s="508"/>
    </row>
    <row r="328" spans="2:23" ht="17.25" customHeight="1" x14ac:dyDescent="0.25">
      <c r="B328" s="508"/>
      <c r="C328" s="508"/>
      <c r="D328" s="508"/>
      <c r="E328" s="508"/>
      <c r="F328" s="557"/>
      <c r="G328" s="524"/>
      <c r="H328" s="527"/>
      <c r="I328" s="571"/>
      <c r="J328" s="568"/>
      <c r="K328" s="849"/>
      <c r="L328" s="571"/>
      <c r="M328" s="568"/>
      <c r="N328" s="849"/>
      <c r="O328" s="571"/>
      <c r="P328" s="568"/>
      <c r="Q328" s="849"/>
      <c r="R328" s="508"/>
      <c r="S328" s="527"/>
      <c r="T328" s="508"/>
      <c r="U328" s="508"/>
      <c r="V328" s="508"/>
      <c r="W328" s="508"/>
    </row>
    <row r="329" spans="2:23" ht="17.25" customHeight="1" x14ac:dyDescent="0.25">
      <c r="B329" s="508"/>
      <c r="C329" s="508"/>
      <c r="D329" s="508"/>
      <c r="E329" s="508"/>
      <c r="F329" s="558"/>
      <c r="G329" s="525"/>
      <c r="H329" s="528"/>
      <c r="I329" s="571"/>
      <c r="J329" s="568"/>
      <c r="K329" s="849"/>
      <c r="L329" s="571"/>
      <c r="M329" s="568"/>
      <c r="N329" s="849"/>
      <c r="O329" s="571"/>
      <c r="P329" s="568"/>
      <c r="Q329" s="849"/>
      <c r="R329" s="508"/>
      <c r="S329" s="527"/>
      <c r="T329" s="508"/>
      <c r="U329" s="508"/>
      <c r="V329" s="508"/>
      <c r="W329" s="508"/>
    </row>
    <row r="330" spans="2:23" ht="17.25" customHeight="1" x14ac:dyDescent="0.25">
      <c r="B330" s="508"/>
      <c r="C330" s="508"/>
      <c r="D330" s="508"/>
      <c r="E330" s="508"/>
      <c r="F330" s="580" t="s">
        <v>259</v>
      </c>
      <c r="G330" s="581"/>
      <c r="H330" s="582"/>
      <c r="I330" s="580" t="s">
        <v>92</v>
      </c>
      <c r="J330" s="581"/>
      <c r="K330" s="582"/>
      <c r="L330" s="580" t="s">
        <v>93</v>
      </c>
      <c r="M330" s="581"/>
      <c r="N330" s="582"/>
      <c r="O330" s="1021" t="s">
        <v>352</v>
      </c>
      <c r="P330" s="1022"/>
      <c r="Q330" s="1023"/>
      <c r="R330" s="508"/>
      <c r="S330" s="527"/>
      <c r="T330" s="508"/>
      <c r="U330" s="508"/>
      <c r="V330" s="508"/>
      <c r="W330" s="508"/>
    </row>
    <row r="331" spans="2:23" ht="17.25" customHeight="1" thickBot="1" x14ac:dyDescent="0.3">
      <c r="B331" s="508"/>
      <c r="C331" s="508"/>
      <c r="D331" s="508"/>
      <c r="E331" s="508"/>
      <c r="F331" s="501"/>
      <c r="G331" s="502"/>
      <c r="H331" s="503"/>
      <c r="I331" s="501"/>
      <c r="J331" s="502"/>
      <c r="K331" s="503"/>
      <c r="L331" s="501"/>
      <c r="M331" s="502"/>
      <c r="N331" s="503"/>
      <c r="O331" s="1024"/>
      <c r="P331" s="763"/>
      <c r="Q331" s="764"/>
      <c r="R331" s="508"/>
      <c r="S331" s="527"/>
      <c r="T331" s="508"/>
      <c r="U331" s="508"/>
      <c r="V331" s="508"/>
      <c r="W331" s="508"/>
    </row>
    <row r="332" spans="2:23" ht="17.25" customHeight="1" thickBot="1" x14ac:dyDescent="0.3">
      <c r="B332" s="400" t="s">
        <v>899</v>
      </c>
      <c r="C332" s="103">
        <f>SUM(D332:E332)</f>
        <v>19</v>
      </c>
      <c r="D332" s="477">
        <v>19</v>
      </c>
      <c r="E332" s="103">
        <v>0</v>
      </c>
      <c r="F332" s="245"/>
      <c r="G332" s="246"/>
      <c r="H332" s="468"/>
      <c r="I332" s="247">
        <v>7.8</v>
      </c>
      <c r="J332" s="246">
        <v>8.4</v>
      </c>
      <c r="K332" s="172">
        <v>0</v>
      </c>
      <c r="L332" s="245">
        <v>7.6</v>
      </c>
      <c r="M332" s="246">
        <v>7.7</v>
      </c>
      <c r="N332" s="468">
        <v>0</v>
      </c>
      <c r="O332" s="247">
        <v>7.9</v>
      </c>
      <c r="P332" s="246">
        <v>7.4</v>
      </c>
      <c r="Q332" s="172">
        <v>0</v>
      </c>
      <c r="R332" s="250">
        <v>7.8</v>
      </c>
      <c r="S332" s="326">
        <v>7.8</v>
      </c>
      <c r="T332" s="103">
        <v>19</v>
      </c>
      <c r="U332" s="250">
        <v>100</v>
      </c>
      <c r="V332" s="277">
        <v>0</v>
      </c>
      <c r="W332" s="103">
        <v>0</v>
      </c>
    </row>
    <row r="333" spans="2:23" ht="17.25" customHeight="1" thickBot="1" x14ac:dyDescent="0.3">
      <c r="B333" s="402" t="s">
        <v>1059</v>
      </c>
      <c r="C333" s="103">
        <v>23</v>
      </c>
      <c r="D333" s="477">
        <v>23</v>
      </c>
      <c r="E333" s="103">
        <v>0</v>
      </c>
      <c r="F333" s="245"/>
      <c r="G333" s="246"/>
      <c r="H333" s="468"/>
      <c r="I333" s="247">
        <v>7.72</v>
      </c>
      <c r="J333" s="246">
        <v>8.26</v>
      </c>
      <c r="K333" s="172">
        <v>0</v>
      </c>
      <c r="L333" s="245">
        <v>7.57</v>
      </c>
      <c r="M333" s="246">
        <v>8.08</v>
      </c>
      <c r="N333" s="468">
        <v>0</v>
      </c>
      <c r="O333" s="247">
        <v>7.59</v>
      </c>
      <c r="P333" s="246">
        <v>8.08</v>
      </c>
      <c r="Q333" s="172">
        <v>0</v>
      </c>
      <c r="R333" s="326">
        <f>AVERAGE(I333,L333,O333)</f>
        <v>7.626666666666666</v>
      </c>
      <c r="S333" s="326">
        <f>AVERAGE(J333,M333,P333)</f>
        <v>8.14</v>
      </c>
      <c r="T333" s="103">
        <v>23</v>
      </c>
      <c r="U333" s="250">
        <v>100</v>
      </c>
      <c r="V333" s="277">
        <v>0</v>
      </c>
      <c r="W333" s="103">
        <v>0</v>
      </c>
    </row>
    <row r="334" spans="2:23" ht="17.25" customHeight="1" thickBot="1" x14ac:dyDescent="0.3">
      <c r="B334" s="401" t="s">
        <v>1058</v>
      </c>
      <c r="C334" s="103">
        <v>22</v>
      </c>
      <c r="D334" s="277">
        <v>22</v>
      </c>
      <c r="E334" s="103">
        <v>0</v>
      </c>
      <c r="F334" s="245"/>
      <c r="G334" s="246"/>
      <c r="H334" s="185"/>
      <c r="I334" s="247">
        <v>6.7</v>
      </c>
      <c r="J334" s="246">
        <v>6.8</v>
      </c>
      <c r="K334" s="172">
        <v>0</v>
      </c>
      <c r="L334" s="245">
        <v>7.1</v>
      </c>
      <c r="M334" s="246">
        <v>7.1</v>
      </c>
      <c r="N334" s="185">
        <v>0</v>
      </c>
      <c r="O334" s="247">
        <v>7.3</v>
      </c>
      <c r="P334" s="246">
        <v>7.2</v>
      </c>
      <c r="Q334" s="172">
        <v>0</v>
      </c>
      <c r="R334" s="326">
        <v>7.05</v>
      </c>
      <c r="S334" s="326">
        <v>7.04</v>
      </c>
      <c r="T334" s="103">
        <v>22</v>
      </c>
      <c r="U334" s="250">
        <v>100</v>
      </c>
      <c r="V334" s="277">
        <v>0</v>
      </c>
      <c r="W334" s="103">
        <v>0</v>
      </c>
    </row>
    <row r="335" spans="2:23" ht="17.25" customHeight="1" x14ac:dyDescent="0.25"/>
    <row r="336" spans="2:23" ht="17.25" customHeight="1" thickBot="1" x14ac:dyDescent="0.3">
      <c r="B336" s="1014" t="s">
        <v>385</v>
      </c>
      <c r="C336" s="1014"/>
      <c r="D336" s="1014"/>
      <c r="E336" s="1014"/>
      <c r="F336" s="1014"/>
      <c r="G336" s="1014"/>
      <c r="H336" s="1014"/>
      <c r="I336" s="1014"/>
    </row>
    <row r="337" spans="2:22" ht="17.25" customHeight="1" x14ac:dyDescent="0.25">
      <c r="B337" s="585" t="s">
        <v>1157</v>
      </c>
      <c r="C337" s="586"/>
      <c r="D337" s="586"/>
      <c r="E337" s="586"/>
      <c r="F337" s="586"/>
      <c r="G337" s="586"/>
      <c r="H337" s="586"/>
      <c r="I337" s="586"/>
      <c r="J337" s="586"/>
      <c r="K337" s="586"/>
      <c r="L337" s="586"/>
      <c r="M337" s="586"/>
      <c r="N337" s="586"/>
      <c r="O337" s="586"/>
      <c r="P337" s="586"/>
      <c r="Q337" s="587"/>
    </row>
    <row r="338" spans="2:22" ht="17.25" customHeight="1" thickBot="1" x14ac:dyDescent="0.3">
      <c r="B338" s="591"/>
      <c r="C338" s="592"/>
      <c r="D338" s="592"/>
      <c r="E338" s="592"/>
      <c r="F338" s="592"/>
      <c r="G338" s="592"/>
      <c r="H338" s="592"/>
      <c r="I338" s="592"/>
      <c r="J338" s="592"/>
      <c r="K338" s="592"/>
      <c r="L338" s="592"/>
      <c r="M338" s="592"/>
      <c r="N338" s="592"/>
      <c r="O338" s="592"/>
      <c r="P338" s="592"/>
      <c r="Q338" s="593"/>
    </row>
    <row r="339" spans="2:22" ht="17.25" customHeight="1" x14ac:dyDescent="0.25"/>
    <row r="340" spans="2:22" ht="17.25" customHeight="1" thickBot="1" x14ac:dyDescent="0.3">
      <c r="B340" s="1014" t="s">
        <v>943</v>
      </c>
      <c r="C340" s="1014"/>
      <c r="D340" s="1014"/>
      <c r="E340" s="1014"/>
      <c r="F340" s="1014"/>
      <c r="G340" s="1014"/>
      <c r="H340" s="1014"/>
      <c r="I340" s="1014"/>
      <c r="J340" s="1014"/>
      <c r="K340" s="1014"/>
      <c r="L340" s="1014"/>
      <c r="M340" s="1014"/>
      <c r="N340" s="1014"/>
      <c r="O340" s="1014"/>
      <c r="P340" s="50"/>
      <c r="Q340" s="50"/>
    </row>
    <row r="341" spans="2:22" ht="17.25" customHeight="1" x14ac:dyDescent="0.25">
      <c r="B341" s="585" t="s">
        <v>1156</v>
      </c>
      <c r="C341" s="586"/>
      <c r="D341" s="586"/>
      <c r="E341" s="586"/>
      <c r="F341" s="586"/>
      <c r="G341" s="586"/>
      <c r="H341" s="586"/>
      <c r="I341" s="586"/>
      <c r="J341" s="586"/>
      <c r="K341" s="586"/>
      <c r="L341" s="586"/>
      <c r="M341" s="586"/>
      <c r="N341" s="586"/>
      <c r="O341" s="586"/>
      <c r="P341" s="586"/>
      <c r="Q341" s="587"/>
    </row>
    <row r="342" spans="2:22" ht="17.25" customHeight="1" x14ac:dyDescent="0.25">
      <c r="B342" s="588"/>
      <c r="C342" s="589"/>
      <c r="D342" s="589"/>
      <c r="E342" s="589"/>
      <c r="F342" s="589"/>
      <c r="G342" s="589"/>
      <c r="H342" s="589"/>
      <c r="I342" s="589"/>
      <c r="J342" s="589"/>
      <c r="K342" s="589"/>
      <c r="L342" s="589"/>
      <c r="M342" s="589"/>
      <c r="N342" s="589"/>
      <c r="O342" s="589"/>
      <c r="P342" s="589"/>
      <c r="Q342" s="590"/>
    </row>
    <row r="343" spans="2:22" ht="17.25" customHeight="1" x14ac:dyDescent="0.25">
      <c r="B343" s="588"/>
      <c r="C343" s="589"/>
      <c r="D343" s="589"/>
      <c r="E343" s="589"/>
      <c r="F343" s="589"/>
      <c r="G343" s="589"/>
      <c r="H343" s="589"/>
      <c r="I343" s="589"/>
      <c r="J343" s="589"/>
      <c r="K343" s="589"/>
      <c r="L343" s="589"/>
      <c r="M343" s="589"/>
      <c r="N343" s="589"/>
      <c r="O343" s="589"/>
      <c r="P343" s="589"/>
      <c r="Q343" s="590"/>
    </row>
    <row r="344" spans="2:22" ht="17.25" customHeight="1" thickBot="1" x14ac:dyDescent="0.3">
      <c r="B344" s="591"/>
      <c r="C344" s="592"/>
      <c r="D344" s="592"/>
      <c r="E344" s="592"/>
      <c r="F344" s="592"/>
      <c r="G344" s="592"/>
      <c r="H344" s="592"/>
      <c r="I344" s="592"/>
      <c r="J344" s="592"/>
      <c r="K344" s="592"/>
      <c r="L344" s="592"/>
      <c r="M344" s="592"/>
      <c r="N344" s="592"/>
      <c r="O344" s="592"/>
      <c r="P344" s="592"/>
      <c r="Q344" s="593"/>
    </row>
    <row r="345" spans="2:22" ht="17.25" customHeight="1" x14ac:dyDescent="0.25"/>
    <row r="346" spans="2:22" ht="17.25" customHeight="1" x14ac:dyDescent="0.25">
      <c r="B346" s="760" t="s">
        <v>1070</v>
      </c>
      <c r="C346" s="760"/>
      <c r="D346" s="760"/>
      <c r="E346" s="760"/>
      <c r="F346" s="760"/>
      <c r="G346" s="760"/>
      <c r="H346" s="760"/>
    </row>
    <row r="347" spans="2:22" ht="17.25" customHeight="1" x14ac:dyDescent="0.25">
      <c r="B347" s="413"/>
      <c r="C347" s="413"/>
      <c r="D347" s="413"/>
      <c r="E347" s="413"/>
      <c r="F347" s="413"/>
      <c r="G347" s="413"/>
    </row>
    <row r="348" spans="2:22" ht="17.25" customHeight="1" thickBot="1" x14ac:dyDescent="0.3">
      <c r="B348" s="822" t="s">
        <v>241</v>
      </c>
      <c r="C348" s="822"/>
      <c r="D348" s="822"/>
      <c r="E348" s="413"/>
      <c r="F348" s="413"/>
      <c r="G348" s="413"/>
    </row>
    <row r="349" spans="2:22" ht="17.25" customHeight="1" x14ac:dyDescent="0.25">
      <c r="B349" s="507" t="s">
        <v>386</v>
      </c>
      <c r="C349" s="559" t="s">
        <v>413</v>
      </c>
      <c r="D349" s="573"/>
      <c r="E349" s="559" t="s">
        <v>412</v>
      </c>
      <c r="F349" s="573"/>
      <c r="G349" s="559" t="s">
        <v>245</v>
      </c>
      <c r="H349" s="573"/>
      <c r="I349" s="559" t="s">
        <v>411</v>
      </c>
      <c r="J349" s="573"/>
      <c r="K349" s="559" t="s">
        <v>246</v>
      </c>
      <c r="L349" s="573"/>
      <c r="M349" s="559" t="s">
        <v>831</v>
      </c>
      <c r="N349" s="573"/>
      <c r="O349" s="559" t="s">
        <v>247</v>
      </c>
      <c r="P349" s="573"/>
      <c r="Q349" s="559" t="s">
        <v>248</v>
      </c>
      <c r="R349" s="573"/>
      <c r="S349" s="559" t="s">
        <v>14</v>
      </c>
      <c r="T349" s="573"/>
      <c r="U349" s="559" t="s">
        <v>94</v>
      </c>
      <c r="V349" s="573"/>
    </row>
    <row r="350" spans="2:22" ht="17.25" customHeight="1" x14ac:dyDescent="0.25">
      <c r="B350" s="508"/>
      <c r="C350" s="560"/>
      <c r="D350" s="527"/>
      <c r="E350" s="560"/>
      <c r="F350" s="527"/>
      <c r="G350" s="560"/>
      <c r="H350" s="527"/>
      <c r="I350" s="560"/>
      <c r="J350" s="527"/>
      <c r="K350" s="560"/>
      <c r="L350" s="527"/>
      <c r="M350" s="560"/>
      <c r="N350" s="527"/>
      <c r="O350" s="560"/>
      <c r="P350" s="527"/>
      <c r="Q350" s="560"/>
      <c r="R350" s="527"/>
      <c r="S350" s="560"/>
      <c r="T350" s="527"/>
      <c r="U350" s="560"/>
      <c r="V350" s="527"/>
    </row>
    <row r="351" spans="2:22" ht="17.25" customHeight="1" thickBot="1" x14ac:dyDescent="0.3">
      <c r="B351" s="509"/>
      <c r="C351" s="572"/>
      <c r="D351" s="728"/>
      <c r="E351" s="572"/>
      <c r="F351" s="728"/>
      <c r="G351" s="572"/>
      <c r="H351" s="728"/>
      <c r="I351" s="572"/>
      <c r="J351" s="728"/>
      <c r="K351" s="572"/>
      <c r="L351" s="728"/>
      <c r="M351" s="572"/>
      <c r="N351" s="728"/>
      <c r="O351" s="572"/>
      <c r="P351" s="728"/>
      <c r="Q351" s="572"/>
      <c r="R351" s="728"/>
      <c r="S351" s="572"/>
      <c r="T351" s="728"/>
      <c r="U351" s="572"/>
      <c r="V351" s="728"/>
    </row>
    <row r="352" spans="2:22" ht="17.25" customHeight="1" x14ac:dyDescent="0.25">
      <c r="B352" s="1112" t="s">
        <v>98</v>
      </c>
      <c r="C352" s="559" t="s">
        <v>99</v>
      </c>
      <c r="D352" s="526" t="s">
        <v>100</v>
      </c>
      <c r="E352" s="559" t="s">
        <v>99</v>
      </c>
      <c r="F352" s="526" t="s">
        <v>100</v>
      </c>
      <c r="G352" s="559" t="s">
        <v>99</v>
      </c>
      <c r="H352" s="573" t="s">
        <v>100</v>
      </c>
      <c r="I352" s="559" t="s">
        <v>99</v>
      </c>
      <c r="J352" s="573" t="s">
        <v>100</v>
      </c>
      <c r="K352" s="559" t="s">
        <v>99</v>
      </c>
      <c r="L352" s="573" t="s">
        <v>100</v>
      </c>
      <c r="M352" s="559" t="s">
        <v>99</v>
      </c>
      <c r="N352" s="573" t="s">
        <v>100</v>
      </c>
      <c r="O352" s="559" t="s">
        <v>99</v>
      </c>
      <c r="P352" s="573" t="s">
        <v>100</v>
      </c>
      <c r="Q352" s="559" t="s">
        <v>99</v>
      </c>
      <c r="R352" s="573" t="s">
        <v>100</v>
      </c>
      <c r="S352" s="559" t="s">
        <v>99</v>
      </c>
      <c r="T352" s="573" t="s">
        <v>100</v>
      </c>
      <c r="U352" s="559" t="s">
        <v>99</v>
      </c>
      <c r="V352" s="573" t="s">
        <v>100</v>
      </c>
    </row>
    <row r="353" spans="1:22" ht="17.25" customHeight="1" x14ac:dyDescent="0.25">
      <c r="B353" s="1113"/>
      <c r="C353" s="560"/>
      <c r="D353" s="527"/>
      <c r="E353" s="560"/>
      <c r="F353" s="527"/>
      <c r="G353" s="560"/>
      <c r="H353" s="527"/>
      <c r="I353" s="560"/>
      <c r="J353" s="527"/>
      <c r="K353" s="560"/>
      <c r="L353" s="527"/>
      <c r="M353" s="560"/>
      <c r="N353" s="527"/>
      <c r="O353" s="560"/>
      <c r="P353" s="527"/>
      <c r="Q353" s="560"/>
      <c r="R353" s="527"/>
      <c r="S353" s="560"/>
      <c r="T353" s="527"/>
      <c r="U353" s="560"/>
      <c r="V353" s="527"/>
    </row>
    <row r="354" spans="1:22" ht="17.25" customHeight="1" thickBot="1" x14ac:dyDescent="0.3">
      <c r="B354" s="1114"/>
      <c r="C354" s="561"/>
      <c r="D354" s="750"/>
      <c r="E354" s="561"/>
      <c r="F354" s="576"/>
      <c r="G354" s="561"/>
      <c r="H354" s="575"/>
      <c r="I354" s="561"/>
      <c r="J354" s="575"/>
      <c r="K354" s="561"/>
      <c r="L354" s="575"/>
      <c r="M354" s="561"/>
      <c r="N354" s="575"/>
      <c r="O354" s="561"/>
      <c r="P354" s="575"/>
      <c r="Q354" s="561"/>
      <c r="R354" s="575"/>
      <c r="S354" s="561"/>
      <c r="T354" s="575"/>
      <c r="U354" s="561"/>
      <c r="V354" s="575"/>
    </row>
    <row r="355" spans="1:22" ht="17.25" customHeight="1" x14ac:dyDescent="0.25">
      <c r="B355" s="101" t="s">
        <v>101</v>
      </c>
      <c r="C355" s="251"/>
      <c r="D355" s="252"/>
      <c r="E355" s="251"/>
      <c r="F355" s="253"/>
      <c r="G355" s="251"/>
      <c r="H355" s="252"/>
      <c r="I355" s="251"/>
      <c r="J355" s="252"/>
      <c r="K355" s="251"/>
      <c r="L355" s="252"/>
      <c r="M355" s="251"/>
      <c r="N355" s="252"/>
      <c r="O355" s="251"/>
      <c r="P355" s="252"/>
      <c r="Q355" s="251"/>
      <c r="R355" s="252"/>
      <c r="S355" s="254"/>
      <c r="T355" s="255"/>
      <c r="U355" s="254"/>
      <c r="V355" s="255"/>
    </row>
    <row r="356" spans="1:22" ht="17.25" customHeight="1" x14ac:dyDescent="0.25">
      <c r="B356" s="409" t="s">
        <v>102</v>
      </c>
      <c r="C356" s="156"/>
      <c r="D356" s="168"/>
      <c r="E356" s="156"/>
      <c r="F356" s="256"/>
      <c r="G356" s="156"/>
      <c r="H356" s="168"/>
      <c r="I356" s="156"/>
      <c r="J356" s="168"/>
      <c r="K356" s="156"/>
      <c r="L356" s="168"/>
      <c r="M356" s="156"/>
      <c r="N356" s="168"/>
      <c r="O356" s="156"/>
      <c r="P356" s="168"/>
      <c r="Q356" s="156">
        <v>1</v>
      </c>
      <c r="R356" s="168"/>
      <c r="S356" s="257"/>
      <c r="T356" s="256"/>
      <c r="U356" s="257"/>
      <c r="V356" s="256"/>
    </row>
    <row r="357" spans="1:22" ht="17.25" customHeight="1" x14ac:dyDescent="0.25">
      <c r="B357" s="409" t="s">
        <v>103</v>
      </c>
      <c r="C357" s="156"/>
      <c r="D357" s="168"/>
      <c r="E357" s="156"/>
      <c r="F357" s="256"/>
      <c r="G357" s="156"/>
      <c r="H357" s="168"/>
      <c r="I357" s="156"/>
      <c r="J357" s="168"/>
      <c r="K357" s="156"/>
      <c r="L357" s="168"/>
      <c r="M357" s="156"/>
      <c r="N357" s="168"/>
      <c r="O357" s="156"/>
      <c r="P357" s="168"/>
      <c r="Q357" s="156">
        <v>1</v>
      </c>
      <c r="R357" s="168"/>
      <c r="S357" s="257"/>
      <c r="T357" s="256"/>
      <c r="U357" s="257"/>
      <c r="V357" s="256"/>
    </row>
    <row r="358" spans="1:22" ht="17.25" customHeight="1" thickBot="1" x14ac:dyDescent="0.3">
      <c r="B358" s="410" t="s">
        <v>104</v>
      </c>
      <c r="C358" s="258"/>
      <c r="D358" s="259"/>
      <c r="E358" s="258"/>
      <c r="F358" s="259"/>
      <c r="G358" s="258"/>
      <c r="H358" s="259"/>
      <c r="I358" s="258"/>
      <c r="J358" s="259"/>
      <c r="K358" s="258"/>
      <c r="L358" s="259"/>
      <c r="M358" s="258"/>
      <c r="N358" s="259"/>
      <c r="O358" s="258"/>
      <c r="P358" s="259"/>
      <c r="Q358" s="258">
        <v>1</v>
      </c>
      <c r="R358" s="259"/>
      <c r="S358" s="258"/>
      <c r="T358" s="259"/>
      <c r="U358" s="258"/>
      <c r="V358" s="259"/>
    </row>
    <row r="359" spans="1:22" ht="17.25" customHeight="1" thickBot="1" x14ac:dyDescent="0.3">
      <c r="B359" s="411" t="s">
        <v>84</v>
      </c>
      <c r="C359" s="260">
        <f>SUM(C355:C358)</f>
        <v>0</v>
      </c>
      <c r="D359" s="261">
        <f t="shared" ref="D359:V359" si="24">SUM(D355:D358)</f>
        <v>0</v>
      </c>
      <c r="E359" s="262">
        <f t="shared" si="24"/>
        <v>0</v>
      </c>
      <c r="F359" s="263">
        <f t="shared" si="24"/>
        <v>0</v>
      </c>
      <c r="G359" s="260">
        <f t="shared" si="24"/>
        <v>0</v>
      </c>
      <c r="H359" s="261">
        <f t="shared" si="24"/>
        <v>0</v>
      </c>
      <c r="I359" s="262">
        <f t="shared" si="24"/>
        <v>0</v>
      </c>
      <c r="J359" s="263">
        <f t="shared" si="24"/>
        <v>0</v>
      </c>
      <c r="K359" s="260">
        <f t="shared" si="24"/>
        <v>0</v>
      </c>
      <c r="L359" s="261">
        <f t="shared" si="24"/>
        <v>0</v>
      </c>
      <c r="M359" s="262">
        <f t="shared" si="24"/>
        <v>0</v>
      </c>
      <c r="N359" s="263">
        <f t="shared" si="24"/>
        <v>0</v>
      </c>
      <c r="O359" s="260">
        <f t="shared" si="24"/>
        <v>0</v>
      </c>
      <c r="P359" s="261">
        <f t="shared" si="24"/>
        <v>0</v>
      </c>
      <c r="Q359" s="262">
        <f t="shared" si="24"/>
        <v>3</v>
      </c>
      <c r="R359" s="263">
        <f t="shared" si="24"/>
        <v>0</v>
      </c>
      <c r="S359" s="260">
        <f t="shared" si="24"/>
        <v>0</v>
      </c>
      <c r="T359" s="261">
        <f t="shared" si="24"/>
        <v>0</v>
      </c>
      <c r="U359" s="260">
        <f t="shared" si="24"/>
        <v>0</v>
      </c>
      <c r="V359" s="261">
        <f t="shared" si="24"/>
        <v>0</v>
      </c>
    </row>
    <row r="360" spans="1:22" ht="17.25" customHeight="1" x14ac:dyDescent="0.25">
      <c r="B360" s="51"/>
      <c r="C360" s="51"/>
      <c r="D360" s="51"/>
      <c r="E360" s="51"/>
      <c r="F360" s="51"/>
      <c r="G360" s="51"/>
      <c r="H360" s="51"/>
      <c r="I360" s="51"/>
      <c r="J360" s="51"/>
      <c r="K360" s="51"/>
      <c r="L360" s="51"/>
      <c r="M360" s="51"/>
      <c r="N360" s="51"/>
      <c r="O360" s="51"/>
      <c r="P360" s="51"/>
      <c r="Q360" s="51"/>
      <c r="R360" s="47"/>
      <c r="S360" s="47"/>
      <c r="T360" s="47"/>
    </row>
    <row r="361" spans="1:22" s="467" customFormat="1" ht="17.25" customHeight="1" thickBot="1" x14ac:dyDescent="0.3">
      <c r="A361" s="26"/>
      <c r="B361" s="51"/>
      <c r="C361" s="51"/>
      <c r="D361" s="51"/>
      <c r="E361" s="51"/>
      <c r="F361" s="51"/>
      <c r="G361" s="51"/>
      <c r="H361" s="51"/>
      <c r="I361" s="51"/>
      <c r="J361" s="51"/>
      <c r="K361" s="51"/>
      <c r="L361" s="51"/>
      <c r="M361" s="51"/>
      <c r="N361" s="51"/>
      <c r="O361" s="51"/>
      <c r="P361" s="51"/>
      <c r="Q361" s="51"/>
      <c r="R361" s="47"/>
      <c r="S361" s="47"/>
      <c r="T361" s="47"/>
    </row>
    <row r="362" spans="1:22" ht="17.25" customHeight="1" x14ac:dyDescent="0.25">
      <c r="B362" s="559" t="s">
        <v>16</v>
      </c>
      <c r="C362" s="573"/>
      <c r="D362" s="559" t="s">
        <v>17</v>
      </c>
      <c r="E362" s="573"/>
      <c r="F362" s="559" t="s">
        <v>15</v>
      </c>
      <c r="G362" s="573"/>
      <c r="H362" s="559" t="s">
        <v>244</v>
      </c>
      <c r="I362" s="573"/>
      <c r="J362" s="559" t="s">
        <v>19</v>
      </c>
      <c r="K362" s="573"/>
      <c r="L362" s="559" t="s">
        <v>95</v>
      </c>
      <c r="M362" s="573"/>
      <c r="N362" s="559" t="s">
        <v>96</v>
      </c>
      <c r="O362" s="573"/>
      <c r="P362" s="559" t="s">
        <v>97</v>
      </c>
      <c r="Q362" s="573"/>
      <c r="R362" s="559" t="s">
        <v>243</v>
      </c>
      <c r="S362" s="573"/>
      <c r="T362" s="486" t="s">
        <v>84</v>
      </c>
      <c r="U362" s="488"/>
    </row>
    <row r="363" spans="1:22" ht="17.25" customHeight="1" x14ac:dyDescent="0.25">
      <c r="B363" s="560"/>
      <c r="C363" s="527"/>
      <c r="D363" s="560"/>
      <c r="E363" s="527"/>
      <c r="F363" s="560"/>
      <c r="G363" s="527"/>
      <c r="H363" s="560"/>
      <c r="I363" s="527"/>
      <c r="J363" s="560"/>
      <c r="K363" s="527"/>
      <c r="L363" s="560"/>
      <c r="M363" s="527"/>
      <c r="N363" s="560"/>
      <c r="O363" s="527"/>
      <c r="P363" s="560"/>
      <c r="Q363" s="527"/>
      <c r="R363" s="560"/>
      <c r="S363" s="527"/>
      <c r="T363" s="501"/>
      <c r="U363" s="503"/>
    </row>
    <row r="364" spans="1:22" ht="17.25" customHeight="1" thickBot="1" x14ac:dyDescent="0.3">
      <c r="B364" s="572"/>
      <c r="C364" s="728"/>
      <c r="D364" s="572"/>
      <c r="E364" s="728"/>
      <c r="F364" s="572"/>
      <c r="G364" s="728"/>
      <c r="H364" s="572"/>
      <c r="I364" s="728"/>
      <c r="J364" s="572"/>
      <c r="K364" s="728"/>
      <c r="L364" s="572"/>
      <c r="M364" s="728"/>
      <c r="N364" s="572"/>
      <c r="O364" s="728"/>
      <c r="P364" s="572"/>
      <c r="Q364" s="728"/>
      <c r="R364" s="572"/>
      <c r="S364" s="728"/>
      <c r="T364" s="504"/>
      <c r="U364" s="506"/>
    </row>
    <row r="365" spans="1:22" ht="17.25" customHeight="1" x14ac:dyDescent="0.25">
      <c r="B365" s="559" t="s">
        <v>99</v>
      </c>
      <c r="C365" s="573" t="s">
        <v>100</v>
      </c>
      <c r="D365" s="559" t="s">
        <v>99</v>
      </c>
      <c r="E365" s="573" t="s">
        <v>100</v>
      </c>
      <c r="F365" s="559" t="s">
        <v>99</v>
      </c>
      <c r="G365" s="573" t="s">
        <v>100</v>
      </c>
      <c r="H365" s="559" t="s">
        <v>99</v>
      </c>
      <c r="I365" s="573" t="s">
        <v>100</v>
      </c>
      <c r="J365" s="559" t="s">
        <v>99</v>
      </c>
      <c r="K365" s="573" t="s">
        <v>100</v>
      </c>
      <c r="L365" s="559" t="s">
        <v>99</v>
      </c>
      <c r="M365" s="573" t="s">
        <v>100</v>
      </c>
      <c r="N365" s="559" t="s">
        <v>99</v>
      </c>
      <c r="O365" s="573" t="s">
        <v>100</v>
      </c>
      <c r="P365" s="559" t="s">
        <v>99</v>
      </c>
      <c r="Q365" s="573" t="s">
        <v>100</v>
      </c>
      <c r="R365" s="559" t="s">
        <v>99</v>
      </c>
      <c r="S365" s="573" t="s">
        <v>100</v>
      </c>
      <c r="T365" s="559" t="s">
        <v>99</v>
      </c>
      <c r="U365" s="573" t="s">
        <v>100</v>
      </c>
    </row>
    <row r="366" spans="1:22" ht="17.25" customHeight="1" x14ac:dyDescent="0.25">
      <c r="B366" s="560"/>
      <c r="C366" s="527"/>
      <c r="D366" s="560"/>
      <c r="E366" s="527"/>
      <c r="F366" s="560"/>
      <c r="G366" s="527"/>
      <c r="H366" s="560"/>
      <c r="I366" s="527"/>
      <c r="J366" s="560"/>
      <c r="K366" s="527"/>
      <c r="L366" s="560"/>
      <c r="M366" s="527"/>
      <c r="N366" s="560"/>
      <c r="O366" s="527"/>
      <c r="P366" s="560"/>
      <c r="Q366" s="527"/>
      <c r="R366" s="560"/>
      <c r="S366" s="527"/>
      <c r="T366" s="560"/>
      <c r="U366" s="527"/>
    </row>
    <row r="367" spans="1:22" ht="17.25" customHeight="1" thickBot="1" x14ac:dyDescent="0.3">
      <c r="B367" s="561"/>
      <c r="C367" s="575"/>
      <c r="D367" s="561"/>
      <c r="E367" s="575"/>
      <c r="F367" s="561"/>
      <c r="G367" s="575"/>
      <c r="H367" s="561"/>
      <c r="I367" s="575"/>
      <c r="J367" s="561"/>
      <c r="K367" s="575"/>
      <c r="L367" s="561"/>
      <c r="M367" s="575"/>
      <c r="N367" s="561"/>
      <c r="O367" s="575"/>
      <c r="P367" s="561"/>
      <c r="Q367" s="575"/>
      <c r="R367" s="561"/>
      <c r="S367" s="575"/>
      <c r="T367" s="572"/>
      <c r="U367" s="728"/>
    </row>
    <row r="368" spans="1:22" ht="17.25" customHeight="1" x14ac:dyDescent="0.25">
      <c r="B368" s="109"/>
      <c r="C368" s="264"/>
      <c r="D368" s="109">
        <v>1</v>
      </c>
      <c r="E368" s="264"/>
      <c r="F368" s="109"/>
      <c r="G368" s="264"/>
      <c r="H368" s="109"/>
      <c r="I368" s="264"/>
      <c r="J368" s="109"/>
      <c r="K368" s="264"/>
      <c r="L368" s="109"/>
      <c r="M368" s="264"/>
      <c r="N368" s="109"/>
      <c r="O368" s="264"/>
      <c r="P368" s="107"/>
      <c r="Q368" s="161"/>
      <c r="R368" s="107"/>
      <c r="S368" s="182"/>
      <c r="T368" s="107">
        <f t="shared" ref="T368:U371" si="25">SUM(R368,P368,N368,L368,J368,H368,F368,D368,B368,U355,S355,Q355,O355,M355,K355,I355,G355,E355,C355)</f>
        <v>1</v>
      </c>
      <c r="U368" s="253">
        <f t="shared" si="25"/>
        <v>0</v>
      </c>
    </row>
    <row r="369" spans="2:25" ht="17.25" customHeight="1" x14ac:dyDescent="0.25">
      <c r="B369" s="111"/>
      <c r="C369" s="165"/>
      <c r="D369" s="111"/>
      <c r="E369" s="165"/>
      <c r="F369" s="111"/>
      <c r="G369" s="165"/>
      <c r="H369" s="111"/>
      <c r="I369" s="165"/>
      <c r="J369" s="111">
        <v>2</v>
      </c>
      <c r="K369" s="165"/>
      <c r="L369" s="111"/>
      <c r="M369" s="165"/>
      <c r="N369" s="111"/>
      <c r="O369" s="165"/>
      <c r="P369" s="111"/>
      <c r="Q369" s="165"/>
      <c r="R369" s="111"/>
      <c r="S369" s="183"/>
      <c r="T369" s="111">
        <f t="shared" si="25"/>
        <v>3</v>
      </c>
      <c r="U369" s="256">
        <f t="shared" si="25"/>
        <v>0</v>
      </c>
    </row>
    <row r="370" spans="2:25" ht="17.25" customHeight="1" x14ac:dyDescent="0.25">
      <c r="B370" s="111"/>
      <c r="C370" s="165"/>
      <c r="D370" s="111"/>
      <c r="E370" s="165"/>
      <c r="F370" s="111"/>
      <c r="G370" s="165"/>
      <c r="H370" s="111"/>
      <c r="I370" s="165"/>
      <c r="J370" s="111">
        <v>2</v>
      </c>
      <c r="K370" s="165"/>
      <c r="L370" s="111"/>
      <c r="M370" s="165"/>
      <c r="N370" s="111"/>
      <c r="O370" s="165"/>
      <c r="P370" s="111"/>
      <c r="Q370" s="165"/>
      <c r="R370" s="111"/>
      <c r="S370" s="183"/>
      <c r="T370" s="111">
        <f t="shared" si="25"/>
        <v>3</v>
      </c>
      <c r="U370" s="256">
        <f t="shared" si="25"/>
        <v>0</v>
      </c>
    </row>
    <row r="371" spans="2:25" ht="17.25" customHeight="1" thickBot="1" x14ac:dyDescent="0.3">
      <c r="B371" s="114"/>
      <c r="C371" s="265"/>
      <c r="D371" s="114"/>
      <c r="E371" s="265"/>
      <c r="F371" s="114"/>
      <c r="G371" s="265"/>
      <c r="H371" s="114"/>
      <c r="I371" s="265"/>
      <c r="J371" s="114">
        <v>1</v>
      </c>
      <c r="K371" s="265"/>
      <c r="L371" s="114"/>
      <c r="M371" s="265"/>
      <c r="N371" s="114"/>
      <c r="O371" s="265"/>
      <c r="P371" s="114"/>
      <c r="Q371" s="265"/>
      <c r="R371" s="114"/>
      <c r="S371" s="266"/>
      <c r="T371" s="117">
        <f t="shared" si="25"/>
        <v>2</v>
      </c>
      <c r="U371" s="267">
        <f t="shared" si="25"/>
        <v>0</v>
      </c>
    </row>
    <row r="372" spans="2:25" ht="17.25" customHeight="1" thickBot="1" x14ac:dyDescent="0.3">
      <c r="B372" s="268">
        <f>SUM(B368:B371)</f>
        <v>0</v>
      </c>
      <c r="C372" s="269">
        <f t="shared" ref="C372:S372" si="26">SUM(C368:C371)</f>
        <v>0</v>
      </c>
      <c r="D372" s="270">
        <f t="shared" si="26"/>
        <v>1</v>
      </c>
      <c r="E372" s="271">
        <f t="shared" si="26"/>
        <v>0</v>
      </c>
      <c r="F372" s="268">
        <f t="shared" si="26"/>
        <v>0</v>
      </c>
      <c r="G372" s="269">
        <f t="shared" si="26"/>
        <v>0</v>
      </c>
      <c r="H372" s="270">
        <f t="shared" si="26"/>
        <v>0</v>
      </c>
      <c r="I372" s="271">
        <f t="shared" si="26"/>
        <v>0</v>
      </c>
      <c r="J372" s="268">
        <f t="shared" si="26"/>
        <v>5</v>
      </c>
      <c r="K372" s="269">
        <f t="shared" si="26"/>
        <v>0</v>
      </c>
      <c r="L372" s="270">
        <f t="shared" si="26"/>
        <v>0</v>
      </c>
      <c r="M372" s="271">
        <f t="shared" si="26"/>
        <v>0</v>
      </c>
      <c r="N372" s="268">
        <f t="shared" si="26"/>
        <v>0</v>
      </c>
      <c r="O372" s="269">
        <f t="shared" si="26"/>
        <v>0</v>
      </c>
      <c r="P372" s="270">
        <f t="shared" si="26"/>
        <v>0</v>
      </c>
      <c r="Q372" s="271">
        <f t="shared" si="26"/>
        <v>0</v>
      </c>
      <c r="R372" s="268">
        <f t="shared" si="26"/>
        <v>0</v>
      </c>
      <c r="S372" s="271">
        <f t="shared" si="26"/>
        <v>0</v>
      </c>
      <c r="T372" s="272">
        <f>SUM(T368:T371)</f>
        <v>9</v>
      </c>
      <c r="U372" s="273">
        <f>SUM(U368:U371)</f>
        <v>0</v>
      </c>
    </row>
    <row r="373" spans="2:25" s="26" customFormat="1" ht="17.25" customHeight="1" x14ac:dyDescent="0.25">
      <c r="B373" s="5"/>
      <c r="C373" s="5"/>
      <c r="D373" s="5"/>
      <c r="E373" s="5"/>
      <c r="F373" s="5"/>
      <c r="G373" s="5"/>
      <c r="H373" s="5"/>
      <c r="I373" s="5"/>
      <c r="J373" s="5"/>
      <c r="K373" s="5"/>
      <c r="L373" s="5"/>
      <c r="M373" s="5"/>
      <c r="N373" s="5"/>
      <c r="O373" s="5"/>
      <c r="P373" s="25"/>
      <c r="Q373" s="5"/>
      <c r="R373" s="5"/>
    </row>
    <row r="374" spans="2:25" s="26" customFormat="1" ht="17.25" customHeight="1" x14ac:dyDescent="0.25">
      <c r="B374" s="550" t="s">
        <v>1010</v>
      </c>
      <c r="C374" s="550"/>
      <c r="D374" s="550"/>
      <c r="E374" s="550"/>
      <c r="F374" s="550"/>
      <c r="G374" s="550"/>
      <c r="H374" s="550"/>
      <c r="I374" s="5"/>
      <c r="J374" s="5"/>
      <c r="K374" s="5"/>
      <c r="L374" s="5"/>
      <c r="M374" s="5"/>
      <c r="N374" s="5"/>
      <c r="O374" s="5"/>
      <c r="P374" s="25"/>
      <c r="Q374" s="5"/>
      <c r="R374" s="5"/>
    </row>
    <row r="375" spans="2:25" s="26" customFormat="1" ht="17.25" customHeight="1" x14ac:dyDescent="0.25">
      <c r="B375" s="5"/>
      <c r="C375" s="5"/>
      <c r="D375" s="5"/>
      <c r="E375" s="5"/>
      <c r="F375" s="5"/>
      <c r="G375" s="5"/>
      <c r="H375" s="5"/>
      <c r="I375" s="5"/>
      <c r="J375" s="5"/>
      <c r="K375" s="5"/>
      <c r="L375" s="5"/>
      <c r="M375" s="5"/>
      <c r="N375" s="5"/>
      <c r="O375" s="5"/>
      <c r="P375" s="25"/>
      <c r="Q375" s="5"/>
      <c r="R375" s="5"/>
    </row>
    <row r="376" spans="2:25" s="26" customFormat="1" ht="17.25" customHeight="1" thickBot="1" x14ac:dyDescent="0.3">
      <c r="B376" s="500" t="s">
        <v>557</v>
      </c>
      <c r="C376" s="500"/>
      <c r="D376" s="500"/>
      <c r="E376" s="5"/>
      <c r="F376" s="5"/>
      <c r="G376" s="5"/>
      <c r="H376" s="5"/>
      <c r="I376" s="5"/>
      <c r="J376" s="5"/>
      <c r="K376" s="5"/>
      <c r="L376" s="5"/>
      <c r="M376" s="5"/>
      <c r="N376" s="5"/>
      <c r="O376" s="5"/>
      <c r="P376" s="25"/>
      <c r="Q376" s="5"/>
      <c r="R376" s="5"/>
    </row>
    <row r="377" spans="2:25" s="26" customFormat="1" ht="17.25" customHeight="1" x14ac:dyDescent="0.25">
      <c r="B377" s="494"/>
      <c r="C377" s="495"/>
      <c r="D377" s="495"/>
      <c r="E377" s="495"/>
      <c r="F377" s="495"/>
      <c r="G377" s="495"/>
      <c r="H377" s="495"/>
      <c r="I377" s="495"/>
      <c r="J377" s="495"/>
      <c r="K377" s="495"/>
      <c r="L377" s="495"/>
      <c r="M377" s="495"/>
      <c r="N377" s="495"/>
      <c r="O377" s="495"/>
      <c r="P377" s="495"/>
      <c r="Q377" s="495"/>
      <c r="R377" s="495"/>
      <c r="S377" s="495"/>
      <c r="T377" s="495"/>
      <c r="U377" s="496"/>
    </row>
    <row r="378" spans="2:25" s="26" customFormat="1" ht="17.25" customHeight="1" thickBot="1" x14ac:dyDescent="0.3">
      <c r="B378" s="497"/>
      <c r="C378" s="498"/>
      <c r="D378" s="498"/>
      <c r="E378" s="498"/>
      <c r="F378" s="498"/>
      <c r="G378" s="498"/>
      <c r="H378" s="498"/>
      <c r="I378" s="498"/>
      <c r="J378" s="498"/>
      <c r="K378" s="498"/>
      <c r="L378" s="498"/>
      <c r="M378" s="498"/>
      <c r="N378" s="498"/>
      <c r="O378" s="498"/>
      <c r="P378" s="498"/>
      <c r="Q378" s="498"/>
      <c r="R378" s="498"/>
      <c r="S378" s="498"/>
      <c r="T378" s="498"/>
      <c r="U378" s="499"/>
    </row>
    <row r="379" spans="2:25" s="26" customFormat="1" ht="17.25" customHeight="1" x14ac:dyDescent="0.25">
      <c r="B379" s="5"/>
      <c r="C379" s="5"/>
      <c r="D379" s="5"/>
      <c r="E379" s="5"/>
      <c r="F379" s="5"/>
      <c r="G379" s="5"/>
      <c r="H379" s="5"/>
      <c r="I379" s="5"/>
      <c r="J379" s="5"/>
      <c r="K379" s="5"/>
      <c r="L379" s="5"/>
      <c r="M379" s="5"/>
      <c r="N379" s="5"/>
      <c r="O379" s="5"/>
      <c r="P379" s="25"/>
      <c r="Q379" s="5"/>
      <c r="R379" s="5"/>
    </row>
    <row r="380" spans="2:25" s="26" customFormat="1" ht="17.25" customHeight="1" thickBot="1" x14ac:dyDescent="0.3">
      <c r="B380" s="822" t="s">
        <v>1008</v>
      </c>
      <c r="C380" s="822"/>
      <c r="D380" s="822"/>
      <c r="E380" s="822"/>
      <c r="F380" s="822"/>
      <c r="G380" s="822"/>
      <c r="H380" s="37"/>
      <c r="I380" s="37"/>
      <c r="J380" s="5"/>
      <c r="K380" s="5"/>
      <c r="L380" s="5"/>
      <c r="M380" s="5"/>
      <c r="N380" s="5"/>
      <c r="O380" s="5"/>
      <c r="P380" s="25"/>
      <c r="Q380" s="5"/>
      <c r="R380" s="5"/>
    </row>
    <row r="381" spans="2:25" s="26" customFormat="1" ht="17.25" customHeight="1" x14ac:dyDescent="0.25">
      <c r="B381" s="729" t="s">
        <v>180</v>
      </c>
      <c r="C381" s="730"/>
      <c r="D381" s="730"/>
      <c r="E381" s="730"/>
      <c r="F381" s="730"/>
      <c r="G381" s="731"/>
      <c r="H381" s="729" t="s">
        <v>181</v>
      </c>
      <c r="I381" s="730"/>
      <c r="J381" s="730"/>
      <c r="K381" s="730"/>
      <c r="L381" s="730"/>
      <c r="M381" s="731"/>
      <c r="N381" s="729" t="s">
        <v>182</v>
      </c>
      <c r="O381" s="730"/>
      <c r="P381" s="730"/>
      <c r="Q381" s="730"/>
      <c r="R381" s="731"/>
      <c r="S381" s="729" t="s">
        <v>205</v>
      </c>
      <c r="T381" s="730"/>
      <c r="U381" s="730"/>
      <c r="V381" s="730"/>
      <c r="W381" s="731"/>
      <c r="Y381"/>
    </row>
    <row r="382" spans="2:25" s="26" customFormat="1" ht="17.25" customHeight="1" thickBot="1" x14ac:dyDescent="0.3">
      <c r="B382" s="732"/>
      <c r="C382" s="733"/>
      <c r="D382" s="733"/>
      <c r="E382" s="733"/>
      <c r="F382" s="733"/>
      <c r="G382" s="734"/>
      <c r="H382" s="732"/>
      <c r="I382" s="733"/>
      <c r="J382" s="733"/>
      <c r="K382" s="733"/>
      <c r="L382" s="733"/>
      <c r="M382" s="734"/>
      <c r="N382" s="735"/>
      <c r="O382" s="736"/>
      <c r="P382" s="736"/>
      <c r="Q382" s="736"/>
      <c r="R382" s="737"/>
      <c r="S382" s="732"/>
      <c r="T382" s="733"/>
      <c r="U382" s="733"/>
      <c r="V382" s="733"/>
      <c r="W382" s="734"/>
      <c r="Y382"/>
    </row>
    <row r="383" spans="2:25" s="26" customFormat="1" ht="17.25" customHeight="1" x14ac:dyDescent="0.25">
      <c r="B383" s="517" t="s">
        <v>1102</v>
      </c>
      <c r="C383" s="518"/>
      <c r="D383" s="518"/>
      <c r="E383" s="518"/>
      <c r="F383" s="518"/>
      <c r="G383" s="519"/>
      <c r="H383" s="1115"/>
      <c r="I383" s="518"/>
      <c r="J383" s="518"/>
      <c r="K383" s="518"/>
      <c r="L383" s="518"/>
      <c r="M383" s="1116"/>
      <c r="N383" s="517"/>
      <c r="O383" s="518"/>
      <c r="P383" s="518"/>
      <c r="Q383" s="518"/>
      <c r="R383" s="519"/>
      <c r="S383" s="738"/>
      <c r="T383" s="739"/>
      <c r="U383" s="739"/>
      <c r="V383" s="739"/>
      <c r="W383" s="740"/>
      <c r="Y383"/>
    </row>
    <row r="384" spans="2:25" s="26" customFormat="1" ht="17.25" customHeight="1" x14ac:dyDescent="0.25">
      <c r="B384" s="520" t="s">
        <v>1103</v>
      </c>
      <c r="C384" s="521"/>
      <c r="D384" s="521"/>
      <c r="E384" s="521"/>
      <c r="F384" s="521"/>
      <c r="G384" s="522"/>
      <c r="H384" s="691"/>
      <c r="I384" s="521"/>
      <c r="J384" s="521"/>
      <c r="K384" s="521"/>
      <c r="L384" s="521"/>
      <c r="M384" s="692"/>
      <c r="N384" s="520"/>
      <c r="O384" s="521"/>
      <c r="P384" s="521"/>
      <c r="Q384" s="521"/>
      <c r="R384" s="522"/>
      <c r="S384" s="696"/>
      <c r="T384" s="697"/>
      <c r="U384" s="697"/>
      <c r="V384" s="697"/>
      <c r="W384" s="698"/>
      <c r="Y384"/>
    </row>
    <row r="385" spans="2:25" s="26" customFormat="1" ht="17.25" customHeight="1" x14ac:dyDescent="0.25">
      <c r="B385" s="520" t="s">
        <v>1104</v>
      </c>
      <c r="C385" s="521"/>
      <c r="D385" s="521"/>
      <c r="E385" s="521"/>
      <c r="F385" s="521"/>
      <c r="G385" s="522"/>
      <c r="H385" s="691"/>
      <c r="I385" s="521"/>
      <c r="J385" s="521"/>
      <c r="K385" s="521"/>
      <c r="L385" s="521"/>
      <c r="M385" s="692"/>
      <c r="N385" s="520"/>
      <c r="O385" s="521"/>
      <c r="P385" s="521"/>
      <c r="Q385" s="521"/>
      <c r="R385" s="522"/>
      <c r="S385" s="696"/>
      <c r="T385" s="697"/>
      <c r="U385" s="697"/>
      <c r="V385" s="697"/>
      <c r="W385" s="698"/>
      <c r="Y385"/>
    </row>
    <row r="386" spans="2:25" s="26" customFormat="1" ht="17.25" customHeight="1" x14ac:dyDescent="0.25">
      <c r="B386" s="520" t="s">
        <v>1105</v>
      </c>
      <c r="C386" s="521"/>
      <c r="D386" s="521"/>
      <c r="E386" s="521"/>
      <c r="F386" s="521"/>
      <c r="G386" s="522"/>
      <c r="H386" s="691"/>
      <c r="I386" s="521"/>
      <c r="J386" s="521"/>
      <c r="K386" s="521"/>
      <c r="L386" s="521"/>
      <c r="M386" s="692"/>
      <c r="N386" s="520"/>
      <c r="O386" s="521"/>
      <c r="P386" s="521"/>
      <c r="Q386" s="521"/>
      <c r="R386" s="522"/>
      <c r="S386" s="696"/>
      <c r="T386" s="697"/>
      <c r="U386" s="697"/>
      <c r="V386" s="697"/>
      <c r="W386" s="698"/>
      <c r="Y386"/>
    </row>
    <row r="387" spans="2:25" s="26" customFormat="1" ht="17.25" customHeight="1" x14ac:dyDescent="0.25">
      <c r="B387" s="520" t="s">
        <v>1106</v>
      </c>
      <c r="C387" s="521"/>
      <c r="D387" s="521"/>
      <c r="E387" s="521"/>
      <c r="F387" s="521"/>
      <c r="G387" s="522"/>
      <c r="H387" s="691"/>
      <c r="I387" s="521"/>
      <c r="J387" s="521"/>
      <c r="K387" s="521"/>
      <c r="L387" s="521"/>
      <c r="M387" s="692"/>
      <c r="N387" s="520"/>
      <c r="O387" s="521"/>
      <c r="P387" s="521"/>
      <c r="Q387" s="521"/>
      <c r="R387" s="522"/>
      <c r="S387" s="696"/>
      <c r="T387" s="697"/>
      <c r="U387" s="697"/>
      <c r="V387" s="697"/>
      <c r="W387" s="698"/>
      <c r="Y387"/>
    </row>
    <row r="388" spans="2:25" s="26" customFormat="1" ht="17.25" customHeight="1" x14ac:dyDescent="0.25">
      <c r="B388" s="520" t="s">
        <v>1107</v>
      </c>
      <c r="C388" s="521"/>
      <c r="D388" s="521"/>
      <c r="E388" s="521"/>
      <c r="F388" s="521"/>
      <c r="G388" s="522"/>
      <c r="H388" s="691"/>
      <c r="I388" s="521"/>
      <c r="J388" s="521"/>
      <c r="K388" s="521"/>
      <c r="L388" s="521"/>
      <c r="M388" s="692"/>
      <c r="N388" s="520"/>
      <c r="O388" s="521"/>
      <c r="P388" s="521"/>
      <c r="Q388" s="521"/>
      <c r="R388" s="522"/>
      <c r="S388" s="696"/>
      <c r="T388" s="697"/>
      <c r="U388" s="697"/>
      <c r="V388" s="697"/>
      <c r="W388" s="698"/>
      <c r="Y388"/>
    </row>
    <row r="389" spans="2:25" s="26" customFormat="1" ht="17.25" customHeight="1" x14ac:dyDescent="0.25">
      <c r="B389" s="520" t="s">
        <v>1108</v>
      </c>
      <c r="C389" s="521"/>
      <c r="D389" s="521"/>
      <c r="E389" s="521"/>
      <c r="F389" s="521"/>
      <c r="G389" s="522"/>
      <c r="H389" s="691"/>
      <c r="I389" s="521"/>
      <c r="J389" s="521"/>
      <c r="K389" s="521"/>
      <c r="L389" s="521"/>
      <c r="M389" s="692"/>
      <c r="N389" s="520"/>
      <c r="O389" s="521"/>
      <c r="P389" s="521"/>
      <c r="Q389" s="521"/>
      <c r="R389" s="522"/>
      <c r="S389" s="696"/>
      <c r="T389" s="697"/>
      <c r="U389" s="697"/>
      <c r="V389" s="697"/>
      <c r="W389" s="698"/>
      <c r="Y389"/>
    </row>
    <row r="390" spans="2:25" s="26" customFormat="1" ht="17.25" customHeight="1" x14ac:dyDescent="0.25">
      <c r="B390" s="520" t="s">
        <v>1109</v>
      </c>
      <c r="C390" s="521"/>
      <c r="D390" s="521"/>
      <c r="E390" s="521"/>
      <c r="F390" s="521"/>
      <c r="G390" s="522"/>
      <c r="H390" s="691"/>
      <c r="I390" s="521"/>
      <c r="J390" s="521"/>
      <c r="K390" s="521"/>
      <c r="L390" s="521"/>
      <c r="M390" s="692"/>
      <c r="N390" s="520"/>
      <c r="O390" s="521"/>
      <c r="P390" s="521"/>
      <c r="Q390" s="521"/>
      <c r="R390" s="522"/>
      <c r="S390" s="696"/>
      <c r="T390" s="697"/>
      <c r="U390" s="697"/>
      <c r="V390" s="697"/>
      <c r="W390" s="698"/>
      <c r="Y390"/>
    </row>
    <row r="391" spans="2:25" s="26" customFormat="1" ht="17.25" customHeight="1" x14ac:dyDescent="0.25">
      <c r="B391" s="520" t="s">
        <v>1110</v>
      </c>
      <c r="C391" s="521"/>
      <c r="D391" s="521"/>
      <c r="E391" s="521"/>
      <c r="F391" s="521"/>
      <c r="G391" s="522"/>
      <c r="H391" s="691"/>
      <c r="I391" s="521"/>
      <c r="J391" s="521"/>
      <c r="K391" s="521"/>
      <c r="L391" s="521"/>
      <c r="M391" s="692"/>
      <c r="N391" s="520"/>
      <c r="O391" s="521"/>
      <c r="P391" s="521"/>
      <c r="Q391" s="521"/>
      <c r="R391" s="522"/>
      <c r="S391" s="696"/>
      <c r="T391" s="697"/>
      <c r="U391" s="697"/>
      <c r="V391" s="697"/>
      <c r="W391" s="698"/>
      <c r="Y391"/>
    </row>
    <row r="392" spans="2:25" s="26" customFormat="1" ht="17.25" customHeight="1" x14ac:dyDescent="0.25">
      <c r="B392" s="520" t="s">
        <v>1111</v>
      </c>
      <c r="C392" s="521"/>
      <c r="D392" s="521"/>
      <c r="E392" s="521"/>
      <c r="F392" s="521"/>
      <c r="G392" s="522"/>
      <c r="H392" s="691"/>
      <c r="I392" s="521"/>
      <c r="J392" s="521"/>
      <c r="K392" s="521"/>
      <c r="L392" s="521"/>
      <c r="M392" s="692"/>
      <c r="N392" s="520"/>
      <c r="O392" s="521"/>
      <c r="P392" s="521"/>
      <c r="Q392" s="521"/>
      <c r="R392" s="522"/>
      <c r="S392" s="696"/>
      <c r="T392" s="697"/>
      <c r="U392" s="697"/>
      <c r="V392" s="697"/>
      <c r="W392" s="698"/>
      <c r="Y392"/>
    </row>
    <row r="393" spans="2:25" s="26" customFormat="1" ht="17.25" customHeight="1" x14ac:dyDescent="0.25">
      <c r="B393" s="520" t="s">
        <v>1112</v>
      </c>
      <c r="C393" s="521"/>
      <c r="D393" s="521"/>
      <c r="E393" s="521"/>
      <c r="F393" s="521"/>
      <c r="G393" s="522"/>
      <c r="H393" s="691"/>
      <c r="I393" s="521"/>
      <c r="J393" s="521"/>
      <c r="K393" s="521"/>
      <c r="L393" s="521"/>
      <c r="M393" s="692"/>
      <c r="N393" s="520"/>
      <c r="O393" s="521"/>
      <c r="P393" s="521"/>
      <c r="Q393" s="521"/>
      <c r="R393" s="522"/>
      <c r="S393" s="696"/>
      <c r="T393" s="697"/>
      <c r="U393" s="697"/>
      <c r="V393" s="697"/>
      <c r="W393" s="698"/>
      <c r="Y393"/>
    </row>
    <row r="394" spans="2:25" s="26" customFormat="1" ht="17.25" customHeight="1" x14ac:dyDescent="0.25">
      <c r="B394" s="520" t="s">
        <v>1113</v>
      </c>
      <c r="C394" s="521"/>
      <c r="D394" s="521"/>
      <c r="E394" s="521"/>
      <c r="F394" s="521"/>
      <c r="G394" s="522"/>
      <c r="H394" s="691"/>
      <c r="I394" s="521"/>
      <c r="J394" s="521"/>
      <c r="K394" s="521"/>
      <c r="L394" s="521"/>
      <c r="M394" s="692"/>
      <c r="N394" s="520"/>
      <c r="O394" s="521"/>
      <c r="P394" s="521"/>
      <c r="Q394" s="521"/>
      <c r="R394" s="522"/>
      <c r="S394" s="696"/>
      <c r="T394" s="697"/>
      <c r="U394" s="697"/>
      <c r="V394" s="697"/>
      <c r="W394" s="698"/>
      <c r="Y394"/>
    </row>
    <row r="395" spans="2:25" s="26" customFormat="1" ht="17.25" customHeight="1" x14ac:dyDescent="0.25">
      <c r="B395" s="520" t="s">
        <v>1114</v>
      </c>
      <c r="C395" s="521"/>
      <c r="D395" s="521"/>
      <c r="E395" s="521"/>
      <c r="F395" s="521"/>
      <c r="G395" s="522"/>
      <c r="H395" s="691"/>
      <c r="I395" s="521"/>
      <c r="J395" s="521"/>
      <c r="K395" s="521"/>
      <c r="L395" s="521"/>
      <c r="M395" s="692"/>
      <c r="N395" s="520"/>
      <c r="O395" s="521"/>
      <c r="P395" s="521"/>
      <c r="Q395" s="521"/>
      <c r="R395" s="522"/>
      <c r="S395" s="696"/>
      <c r="T395" s="697"/>
      <c r="U395" s="697"/>
      <c r="V395" s="697"/>
      <c r="W395" s="698"/>
      <c r="Y395"/>
    </row>
    <row r="396" spans="2:25" s="26" customFormat="1" ht="17.25" customHeight="1" x14ac:dyDescent="0.25">
      <c r="B396" s="520" t="s">
        <v>1115</v>
      </c>
      <c r="C396" s="521"/>
      <c r="D396" s="521"/>
      <c r="E396" s="521"/>
      <c r="F396" s="521"/>
      <c r="G396" s="522"/>
      <c r="H396" s="691"/>
      <c r="I396" s="521"/>
      <c r="J396" s="521"/>
      <c r="K396" s="521"/>
      <c r="L396" s="521"/>
      <c r="M396" s="692"/>
      <c r="N396" s="520"/>
      <c r="O396" s="521"/>
      <c r="P396" s="521"/>
      <c r="Q396" s="521"/>
      <c r="R396" s="522"/>
      <c r="S396" s="696"/>
      <c r="T396" s="697"/>
      <c r="U396" s="697"/>
      <c r="V396" s="697"/>
      <c r="W396" s="698"/>
      <c r="Y396"/>
    </row>
    <row r="397" spans="2:25" s="26" customFormat="1" ht="17.25" customHeight="1" x14ac:dyDescent="0.25">
      <c r="B397" s="520" t="s">
        <v>1116</v>
      </c>
      <c r="C397" s="521"/>
      <c r="D397" s="521"/>
      <c r="E397" s="521"/>
      <c r="F397" s="521"/>
      <c r="G397" s="522"/>
      <c r="H397" s="691"/>
      <c r="I397" s="521"/>
      <c r="J397" s="521"/>
      <c r="K397" s="521"/>
      <c r="L397" s="521"/>
      <c r="M397" s="692"/>
      <c r="N397" s="520"/>
      <c r="O397" s="521"/>
      <c r="P397" s="521"/>
      <c r="Q397" s="521"/>
      <c r="R397" s="522"/>
      <c r="S397" s="696"/>
      <c r="T397" s="697"/>
      <c r="U397" s="697"/>
      <c r="V397" s="697"/>
      <c r="W397" s="698"/>
      <c r="Y397"/>
    </row>
    <row r="398" spans="2:25" s="26" customFormat="1" ht="17.25" customHeight="1" x14ac:dyDescent="0.25">
      <c r="B398" s="520" t="s">
        <v>1117</v>
      </c>
      <c r="C398" s="521"/>
      <c r="D398" s="521"/>
      <c r="E398" s="521"/>
      <c r="F398" s="521"/>
      <c r="G398" s="522"/>
      <c r="H398" s="691"/>
      <c r="I398" s="521"/>
      <c r="J398" s="521"/>
      <c r="K398" s="521"/>
      <c r="L398" s="521"/>
      <c r="M398" s="692"/>
      <c r="N398" s="520"/>
      <c r="O398" s="521"/>
      <c r="P398" s="521"/>
      <c r="Q398" s="521"/>
      <c r="R398" s="522"/>
      <c r="S398" s="696"/>
      <c r="T398" s="697"/>
      <c r="U398" s="697"/>
      <c r="V398" s="697"/>
      <c r="W398" s="698"/>
      <c r="Y398"/>
    </row>
    <row r="399" spans="2:25" s="26" customFormat="1" ht="17.25" customHeight="1" x14ac:dyDescent="0.25">
      <c r="B399" s="520" t="s">
        <v>1118</v>
      </c>
      <c r="C399" s="521"/>
      <c r="D399" s="521"/>
      <c r="E399" s="521"/>
      <c r="F399" s="521"/>
      <c r="G399" s="522"/>
      <c r="H399" s="691"/>
      <c r="I399" s="521"/>
      <c r="J399" s="521"/>
      <c r="K399" s="521"/>
      <c r="L399" s="521"/>
      <c r="M399" s="692"/>
      <c r="N399" s="520"/>
      <c r="O399" s="521"/>
      <c r="P399" s="521"/>
      <c r="Q399" s="521"/>
      <c r="R399" s="522"/>
      <c r="S399" s="696"/>
      <c r="T399" s="697"/>
      <c r="U399" s="697"/>
      <c r="V399" s="697"/>
      <c r="W399" s="698"/>
      <c r="Y399"/>
    </row>
    <row r="400" spans="2:25" s="26" customFormat="1" ht="17.25" customHeight="1" x14ac:dyDescent="0.25">
      <c r="B400" s="520" t="s">
        <v>1119</v>
      </c>
      <c r="C400" s="521"/>
      <c r="D400" s="521"/>
      <c r="E400" s="521"/>
      <c r="F400" s="521"/>
      <c r="G400" s="522"/>
      <c r="H400" s="691"/>
      <c r="I400" s="521"/>
      <c r="J400" s="521"/>
      <c r="K400" s="521"/>
      <c r="L400" s="521"/>
      <c r="M400" s="692"/>
      <c r="N400" s="520"/>
      <c r="O400" s="521"/>
      <c r="P400" s="521"/>
      <c r="Q400" s="521"/>
      <c r="R400" s="522"/>
      <c r="S400" s="696"/>
      <c r="T400" s="697"/>
      <c r="U400" s="697"/>
      <c r="V400" s="697"/>
      <c r="W400" s="698"/>
      <c r="Y400"/>
    </row>
    <row r="401" spans="2:25" s="26" customFormat="1" ht="17.25" customHeight="1" x14ac:dyDescent="0.25">
      <c r="B401" s="696"/>
      <c r="C401" s="697"/>
      <c r="D401" s="697"/>
      <c r="E401" s="697"/>
      <c r="F401" s="697"/>
      <c r="G401" s="698"/>
      <c r="H401" s="696"/>
      <c r="I401" s="697"/>
      <c r="J401" s="697"/>
      <c r="K401" s="697"/>
      <c r="L401" s="697"/>
      <c r="M401" s="698"/>
      <c r="N401" s="696"/>
      <c r="O401" s="697"/>
      <c r="P401" s="697"/>
      <c r="Q401" s="697"/>
      <c r="R401" s="698"/>
      <c r="S401" s="696"/>
      <c r="T401" s="697"/>
      <c r="U401" s="697"/>
      <c r="V401" s="697"/>
      <c r="W401" s="698"/>
      <c r="Y401"/>
    </row>
    <row r="402" spans="2:25" s="26" customFormat="1" ht="17.25" customHeight="1" x14ac:dyDescent="0.25">
      <c r="B402" s="520" t="s">
        <v>1120</v>
      </c>
      <c r="C402" s="521"/>
      <c r="D402" s="521"/>
      <c r="E402" s="521"/>
      <c r="F402" s="521"/>
      <c r="G402" s="522"/>
      <c r="H402" s="691"/>
      <c r="I402" s="521"/>
      <c r="J402" s="521"/>
      <c r="K402" s="521"/>
      <c r="L402" s="521"/>
      <c r="M402" s="692"/>
      <c r="N402" s="520"/>
      <c r="O402" s="521"/>
      <c r="P402" s="521"/>
      <c r="Q402" s="521"/>
      <c r="R402" s="522"/>
      <c r="S402" s="696"/>
      <c r="T402" s="697"/>
      <c r="U402" s="697"/>
      <c r="V402" s="697"/>
      <c r="W402" s="698"/>
      <c r="Y402"/>
    </row>
    <row r="403" spans="2:25" s="26" customFormat="1" ht="17.25" customHeight="1" x14ac:dyDescent="0.25">
      <c r="B403" s="696"/>
      <c r="C403" s="697"/>
      <c r="D403" s="697"/>
      <c r="E403" s="697"/>
      <c r="F403" s="697"/>
      <c r="G403" s="698"/>
      <c r="H403" s="696"/>
      <c r="I403" s="697"/>
      <c r="J403" s="697"/>
      <c r="K403" s="697"/>
      <c r="L403" s="697"/>
      <c r="M403" s="698"/>
      <c r="N403" s="696"/>
      <c r="O403" s="697"/>
      <c r="P403" s="697"/>
      <c r="Q403" s="697"/>
      <c r="R403" s="698"/>
      <c r="S403" s="696"/>
      <c r="T403" s="697"/>
      <c r="U403" s="697"/>
      <c r="V403" s="697"/>
      <c r="W403" s="698"/>
      <c r="Y403"/>
    </row>
    <row r="404" spans="2:25" s="26" customFormat="1" ht="17.25" customHeight="1" thickBot="1" x14ac:dyDescent="0.3">
      <c r="B404" s="699"/>
      <c r="C404" s="700"/>
      <c r="D404" s="700"/>
      <c r="E404" s="700"/>
      <c r="F404" s="700"/>
      <c r="G404" s="701"/>
      <c r="H404" s="699"/>
      <c r="I404" s="700"/>
      <c r="J404" s="700"/>
      <c r="K404" s="700"/>
      <c r="L404" s="700"/>
      <c r="M404" s="701"/>
      <c r="N404" s="699"/>
      <c r="O404" s="700"/>
      <c r="P404" s="700"/>
      <c r="Q404" s="700"/>
      <c r="R404" s="701"/>
      <c r="S404" s="699"/>
      <c r="T404" s="700"/>
      <c r="U404" s="700"/>
      <c r="V404" s="700"/>
      <c r="W404" s="701"/>
      <c r="Y404"/>
    </row>
    <row r="405" spans="2:25" s="26" customFormat="1" ht="17.25" customHeight="1" x14ac:dyDescent="0.25">
      <c r="B405" s="5"/>
      <c r="C405" s="5"/>
      <c r="D405" s="5"/>
      <c r="E405" s="5"/>
      <c r="F405" s="5"/>
      <c r="G405" s="5"/>
      <c r="H405" s="5"/>
      <c r="I405" s="5"/>
      <c r="J405" s="5"/>
      <c r="K405" s="5"/>
      <c r="L405" s="5"/>
      <c r="M405" s="5"/>
      <c r="N405" s="5"/>
      <c r="O405" s="5"/>
      <c r="P405" s="25"/>
      <c r="Q405" s="5"/>
      <c r="R405" s="5"/>
      <c r="Y405"/>
    </row>
    <row r="406" spans="2:25" ht="17.25" customHeight="1" x14ac:dyDescent="0.25">
      <c r="B406" s="760" t="s">
        <v>1071</v>
      </c>
      <c r="C406" s="760"/>
      <c r="D406" s="760"/>
      <c r="E406" s="760"/>
      <c r="F406" s="760"/>
      <c r="G406" s="760"/>
      <c r="H406" s="760"/>
      <c r="I406" s="760"/>
      <c r="J406" s="760"/>
      <c r="K406" s="760"/>
    </row>
    <row r="407" spans="2:25" ht="17.25" customHeight="1" x14ac:dyDescent="0.25"/>
    <row r="408" spans="2:25" ht="17.25" customHeight="1" thickBot="1" x14ac:dyDescent="0.3">
      <c r="B408" s="822" t="s">
        <v>809</v>
      </c>
      <c r="C408" s="822"/>
      <c r="D408" s="822"/>
      <c r="E408" s="822"/>
      <c r="M408" s="822" t="s">
        <v>810</v>
      </c>
      <c r="N408" s="822"/>
      <c r="O408" s="822"/>
      <c r="P408" s="822"/>
    </row>
    <row r="409" spans="2:25" ht="17.25" customHeight="1" x14ac:dyDescent="0.25">
      <c r="B409" s="646" t="s">
        <v>105</v>
      </c>
      <c r="C409" s="647"/>
      <c r="D409" s="648"/>
      <c r="E409" s="606" t="s">
        <v>106</v>
      </c>
      <c r="F409" s="693" t="s">
        <v>200</v>
      </c>
      <c r="G409" s="486" t="s">
        <v>107</v>
      </c>
      <c r="H409" s="487"/>
      <c r="I409" s="488"/>
      <c r="J409" s="507" t="s">
        <v>106</v>
      </c>
      <c r="K409" s="606" t="s">
        <v>200</v>
      </c>
      <c r="L409" s="100"/>
      <c r="M409" s="646" t="s">
        <v>105</v>
      </c>
      <c r="N409" s="647"/>
      <c r="O409" s="648"/>
      <c r="P409" s="606" t="s">
        <v>106</v>
      </c>
      <c r="Q409" s="693" t="s">
        <v>200</v>
      </c>
      <c r="R409" s="486" t="s">
        <v>107</v>
      </c>
      <c r="S409" s="487"/>
      <c r="T409" s="488"/>
      <c r="U409" s="507" t="s">
        <v>106</v>
      </c>
      <c r="V409" s="606" t="s">
        <v>200</v>
      </c>
    </row>
    <row r="410" spans="2:25" ht="17.25" customHeight="1" x14ac:dyDescent="0.25">
      <c r="B410" s="649"/>
      <c r="C410" s="650"/>
      <c r="D410" s="651"/>
      <c r="E410" s="607"/>
      <c r="F410" s="694"/>
      <c r="G410" s="501"/>
      <c r="H410" s="502"/>
      <c r="I410" s="503"/>
      <c r="J410" s="508"/>
      <c r="K410" s="607"/>
      <c r="L410" s="100"/>
      <c r="M410" s="649"/>
      <c r="N410" s="650"/>
      <c r="O410" s="651"/>
      <c r="P410" s="607"/>
      <c r="Q410" s="694"/>
      <c r="R410" s="501"/>
      <c r="S410" s="502"/>
      <c r="T410" s="503"/>
      <c r="U410" s="508"/>
      <c r="V410" s="607"/>
    </row>
    <row r="411" spans="2:25" ht="17.25" customHeight="1" x14ac:dyDescent="0.25">
      <c r="B411" s="649"/>
      <c r="C411" s="650"/>
      <c r="D411" s="651"/>
      <c r="E411" s="607"/>
      <c r="F411" s="694"/>
      <c r="G411" s="501"/>
      <c r="H411" s="502"/>
      <c r="I411" s="503"/>
      <c r="J411" s="508"/>
      <c r="K411" s="607"/>
      <c r="L411" s="100"/>
      <c r="M411" s="649"/>
      <c r="N411" s="650"/>
      <c r="O411" s="651"/>
      <c r="P411" s="607"/>
      <c r="Q411" s="694"/>
      <c r="R411" s="501"/>
      <c r="S411" s="502"/>
      <c r="T411" s="503"/>
      <c r="U411" s="508"/>
      <c r="V411" s="607"/>
    </row>
    <row r="412" spans="2:25" ht="17.25" customHeight="1" x14ac:dyDescent="0.25">
      <c r="B412" s="649"/>
      <c r="C412" s="650"/>
      <c r="D412" s="651"/>
      <c r="E412" s="607"/>
      <c r="F412" s="694"/>
      <c r="G412" s="501"/>
      <c r="H412" s="502"/>
      <c r="I412" s="503"/>
      <c r="J412" s="508"/>
      <c r="K412" s="607"/>
      <c r="L412" s="100"/>
      <c r="M412" s="649"/>
      <c r="N412" s="650"/>
      <c r="O412" s="651"/>
      <c r="P412" s="607"/>
      <c r="Q412" s="694"/>
      <c r="R412" s="501"/>
      <c r="S412" s="502"/>
      <c r="T412" s="503"/>
      <c r="U412" s="508"/>
      <c r="V412" s="607"/>
    </row>
    <row r="413" spans="2:25" ht="17.25" customHeight="1" thickBot="1" x14ac:dyDescent="0.3">
      <c r="B413" s="652"/>
      <c r="C413" s="653"/>
      <c r="D413" s="613"/>
      <c r="E413" s="608"/>
      <c r="F413" s="695"/>
      <c r="G413" s="504"/>
      <c r="H413" s="505"/>
      <c r="I413" s="506"/>
      <c r="J413" s="509"/>
      <c r="K413" s="608"/>
      <c r="L413" s="100"/>
      <c r="M413" s="652"/>
      <c r="N413" s="653"/>
      <c r="O413" s="613"/>
      <c r="P413" s="608"/>
      <c r="Q413" s="695"/>
      <c r="R413" s="504"/>
      <c r="S413" s="505"/>
      <c r="T413" s="506"/>
      <c r="U413" s="509"/>
      <c r="V413" s="608"/>
    </row>
    <row r="414" spans="2:25" ht="17.25" customHeight="1" x14ac:dyDescent="0.25">
      <c r="B414" s="510" t="s">
        <v>1158</v>
      </c>
      <c r="C414" s="511"/>
      <c r="D414" s="512"/>
      <c r="E414" s="163">
        <v>159</v>
      </c>
      <c r="F414" s="276" t="s">
        <v>473</v>
      </c>
      <c r="G414" s="637" t="s">
        <v>1121</v>
      </c>
      <c r="H414" s="638"/>
      <c r="I414" s="639"/>
      <c r="J414" s="275">
        <v>13</v>
      </c>
      <c r="K414" s="163" t="s">
        <v>473</v>
      </c>
      <c r="L414" s="60"/>
      <c r="M414" s="510" t="s">
        <v>1158</v>
      </c>
      <c r="N414" s="511"/>
      <c r="O414" s="512"/>
      <c r="P414" s="163">
        <v>165</v>
      </c>
      <c r="Q414" s="274" t="s">
        <v>169</v>
      </c>
      <c r="R414" s="510" t="s">
        <v>1123</v>
      </c>
      <c r="S414" s="511"/>
      <c r="T414" s="512"/>
      <c r="U414" s="279">
        <v>14</v>
      </c>
      <c r="V414" s="278" t="s">
        <v>1124</v>
      </c>
    </row>
    <row r="415" spans="2:25" ht="17.25" customHeight="1" x14ac:dyDescent="0.25">
      <c r="B415" s="510" t="s">
        <v>1159</v>
      </c>
      <c r="C415" s="511"/>
      <c r="D415" s="512"/>
      <c r="E415" s="184">
        <v>43</v>
      </c>
      <c r="F415" s="276" t="s">
        <v>46</v>
      </c>
      <c r="G415" s="510" t="s">
        <v>1122</v>
      </c>
      <c r="H415" s="511"/>
      <c r="I415" s="512"/>
      <c r="J415" s="151">
        <v>22</v>
      </c>
      <c r="K415" s="184" t="s">
        <v>473</v>
      </c>
      <c r="L415" s="60"/>
      <c r="M415" s="510" t="s">
        <v>1163</v>
      </c>
      <c r="N415" s="511"/>
      <c r="O415" s="512"/>
      <c r="P415" s="184">
        <v>165</v>
      </c>
      <c r="Q415" s="274" t="s">
        <v>169</v>
      </c>
      <c r="R415" s="510"/>
      <c r="S415" s="511"/>
      <c r="T415" s="512"/>
      <c r="U415" s="282"/>
      <c r="V415" s="280"/>
    </row>
    <row r="416" spans="2:25" ht="17.25" customHeight="1" x14ac:dyDescent="0.25">
      <c r="B416" s="510" t="s">
        <v>1160</v>
      </c>
      <c r="C416" s="511"/>
      <c r="D416" s="512"/>
      <c r="E416" s="184">
        <v>159</v>
      </c>
      <c r="F416" s="276" t="s">
        <v>473</v>
      </c>
      <c r="G416" s="510" t="s">
        <v>1123</v>
      </c>
      <c r="H416" s="511"/>
      <c r="I416" s="512"/>
      <c r="J416" s="151">
        <v>26</v>
      </c>
      <c r="K416" s="184" t="s">
        <v>473</v>
      </c>
      <c r="L416" s="60"/>
      <c r="M416" s="510"/>
      <c r="N416" s="511"/>
      <c r="O416" s="512"/>
      <c r="P416" s="184"/>
      <c r="Q416" s="276"/>
      <c r="R416" s="510"/>
      <c r="S416" s="511"/>
      <c r="T416" s="512"/>
      <c r="U416" s="282"/>
      <c r="V416" s="280"/>
    </row>
    <row r="417" spans="2:42" ht="17.25" customHeight="1" x14ac:dyDescent="0.25">
      <c r="B417" s="510" t="s">
        <v>1161</v>
      </c>
      <c r="C417" s="511"/>
      <c r="D417" s="512"/>
      <c r="E417" s="184">
        <v>159</v>
      </c>
      <c r="F417" s="276" t="s">
        <v>473</v>
      </c>
      <c r="G417" s="510"/>
      <c r="H417" s="511"/>
      <c r="I417" s="512"/>
      <c r="J417" s="151"/>
      <c r="K417" s="184"/>
      <c r="L417" s="60"/>
      <c r="M417" s="510"/>
      <c r="N417" s="511"/>
      <c r="O417" s="512"/>
      <c r="P417" s="184"/>
      <c r="Q417" s="276"/>
      <c r="R417" s="510"/>
      <c r="S417" s="511"/>
      <c r="T417" s="512"/>
      <c r="U417" s="282"/>
      <c r="V417" s="280"/>
    </row>
    <row r="418" spans="2:42" ht="17.25" customHeight="1" x14ac:dyDescent="0.25">
      <c r="B418" s="483" t="s">
        <v>1162</v>
      </c>
      <c r="C418" s="484"/>
      <c r="D418" s="485"/>
      <c r="E418" s="184">
        <v>159</v>
      </c>
      <c r="F418" s="276" t="s">
        <v>473</v>
      </c>
      <c r="G418" s="483"/>
      <c r="H418" s="484"/>
      <c r="I418" s="485"/>
      <c r="J418" s="151"/>
      <c r="K418" s="184"/>
      <c r="L418" s="60"/>
      <c r="M418" s="483"/>
      <c r="N418" s="484"/>
      <c r="O418" s="485"/>
      <c r="P418" s="184"/>
      <c r="Q418" s="276"/>
      <c r="R418" s="483"/>
      <c r="S418" s="484"/>
      <c r="T418" s="485"/>
      <c r="U418" s="282"/>
      <c r="V418" s="280"/>
    </row>
    <row r="419" spans="2:42" ht="17.25" customHeight="1" x14ac:dyDescent="0.25">
      <c r="B419" s="1048"/>
      <c r="C419" s="1049"/>
      <c r="D419" s="1050"/>
      <c r="E419" s="184"/>
      <c r="F419" s="276"/>
      <c r="G419" s="483"/>
      <c r="H419" s="484"/>
      <c r="I419" s="485"/>
      <c r="J419" s="151"/>
      <c r="K419" s="184"/>
      <c r="L419" s="60"/>
      <c r="M419" s="483"/>
      <c r="N419" s="484"/>
      <c r="O419" s="485"/>
      <c r="P419" s="184"/>
      <c r="Q419" s="276"/>
      <c r="R419" s="483"/>
      <c r="S419" s="484"/>
      <c r="T419" s="485"/>
      <c r="U419" s="282"/>
      <c r="V419" s="280"/>
    </row>
    <row r="420" spans="2:42" ht="17.25" customHeight="1" thickBot="1" x14ac:dyDescent="0.3">
      <c r="B420" s="1083"/>
      <c r="C420" s="1084"/>
      <c r="D420" s="1085"/>
      <c r="E420" s="103"/>
      <c r="F420" s="277"/>
      <c r="G420" s="577"/>
      <c r="H420" s="578"/>
      <c r="I420" s="579"/>
      <c r="J420" s="211"/>
      <c r="K420" s="103"/>
      <c r="L420" s="60"/>
      <c r="M420" s="577"/>
      <c r="N420" s="578"/>
      <c r="O420" s="579"/>
      <c r="P420" s="103"/>
      <c r="Q420" s="277"/>
      <c r="R420" s="577"/>
      <c r="S420" s="578"/>
      <c r="T420" s="579"/>
      <c r="U420" s="285"/>
      <c r="V420" s="283"/>
    </row>
    <row r="421" spans="2:42" ht="17.25" customHeight="1" x14ac:dyDescent="0.25">
      <c r="B421" s="12"/>
      <c r="C421" s="12"/>
      <c r="D421" s="12"/>
      <c r="E421" s="12"/>
      <c r="F421" s="12"/>
      <c r="G421" s="12"/>
      <c r="H421" s="12"/>
      <c r="I421" s="12"/>
    </row>
    <row r="422" spans="2:42" ht="17.25" customHeight="1" thickBot="1" x14ac:dyDescent="0.3">
      <c r="B422" s="822" t="s">
        <v>811</v>
      </c>
      <c r="C422" s="822"/>
      <c r="D422" s="822"/>
      <c r="E422" s="822"/>
      <c r="M422" s="822" t="s">
        <v>643</v>
      </c>
      <c r="N422" s="822"/>
      <c r="O422" s="822"/>
      <c r="P422" s="822"/>
      <c r="Q422" s="12"/>
      <c r="R422" s="12"/>
      <c r="S422" s="12"/>
      <c r="T422" s="12"/>
      <c r="AE422" s="5"/>
      <c r="AF422" s="5"/>
      <c r="AG422" s="5"/>
      <c r="AH422" s="5"/>
      <c r="AI422" s="5"/>
      <c r="AJ422" s="5"/>
      <c r="AK422" s="5"/>
      <c r="AL422" s="5"/>
      <c r="AM422" s="5"/>
      <c r="AN422" s="5"/>
      <c r="AO422" s="5"/>
      <c r="AP422" s="5"/>
    </row>
    <row r="423" spans="2:42" ht="17.25" customHeight="1" x14ac:dyDescent="0.25">
      <c r="B423" s="646" t="s">
        <v>105</v>
      </c>
      <c r="C423" s="647"/>
      <c r="D423" s="648"/>
      <c r="E423" s="606" t="s">
        <v>106</v>
      </c>
      <c r="F423" s="693" t="s">
        <v>200</v>
      </c>
      <c r="G423" s="486" t="s">
        <v>107</v>
      </c>
      <c r="H423" s="487"/>
      <c r="I423" s="488"/>
      <c r="J423" s="507" t="s">
        <v>106</v>
      </c>
      <c r="K423" s="606" t="s">
        <v>200</v>
      </c>
      <c r="L423" s="100"/>
      <c r="M423" s="797" t="s">
        <v>154</v>
      </c>
      <c r="N423" s="798"/>
      <c r="O423" s="798"/>
      <c r="P423" s="798"/>
      <c r="Q423" s="798"/>
      <c r="R423" s="798"/>
      <c r="S423" s="507" t="s">
        <v>543</v>
      </c>
      <c r="T423" s="488" t="s">
        <v>200</v>
      </c>
      <c r="AE423" s="5"/>
      <c r="AF423" s="5"/>
      <c r="AG423" s="5"/>
      <c r="AH423" s="5"/>
      <c r="AI423" s="5"/>
      <c r="AJ423" s="5"/>
      <c r="AK423" s="5"/>
      <c r="AL423" s="5"/>
      <c r="AM423" s="5"/>
      <c r="AN423" s="5"/>
      <c r="AO423" s="5"/>
      <c r="AP423" s="5"/>
    </row>
    <row r="424" spans="2:42" ht="17.25" customHeight="1" x14ac:dyDescent="0.25">
      <c r="B424" s="649"/>
      <c r="C424" s="650"/>
      <c r="D424" s="651"/>
      <c r="E424" s="607"/>
      <c r="F424" s="694"/>
      <c r="G424" s="501"/>
      <c r="H424" s="502"/>
      <c r="I424" s="503"/>
      <c r="J424" s="508"/>
      <c r="K424" s="607"/>
      <c r="L424" s="100"/>
      <c r="M424" s="799"/>
      <c r="N424" s="800"/>
      <c r="O424" s="800"/>
      <c r="P424" s="800"/>
      <c r="Q424" s="800"/>
      <c r="R424" s="800"/>
      <c r="S424" s="508"/>
      <c r="T424" s="503"/>
      <c r="AE424" s="5"/>
      <c r="AF424" s="5"/>
      <c r="AG424" s="5"/>
      <c r="AH424" s="5"/>
      <c r="AI424" s="5"/>
      <c r="AJ424" s="5"/>
      <c r="AK424" s="5"/>
      <c r="AL424" s="5"/>
      <c r="AM424" s="5"/>
      <c r="AN424" s="5"/>
      <c r="AO424" s="5"/>
      <c r="AP424" s="5"/>
    </row>
    <row r="425" spans="2:42" ht="17.25" customHeight="1" x14ac:dyDescent="0.25">
      <c r="B425" s="649"/>
      <c r="C425" s="650"/>
      <c r="D425" s="651"/>
      <c r="E425" s="607"/>
      <c r="F425" s="694"/>
      <c r="G425" s="501"/>
      <c r="H425" s="502"/>
      <c r="I425" s="503"/>
      <c r="J425" s="508"/>
      <c r="K425" s="607"/>
      <c r="L425" s="100"/>
      <c r="M425" s="799"/>
      <c r="N425" s="800"/>
      <c r="O425" s="800"/>
      <c r="P425" s="800"/>
      <c r="Q425" s="800"/>
      <c r="R425" s="800"/>
      <c r="S425" s="508"/>
      <c r="T425" s="503"/>
      <c r="AE425" s="5"/>
      <c r="AF425" s="5"/>
      <c r="AG425" s="5"/>
      <c r="AH425" s="5"/>
      <c r="AI425" s="5"/>
      <c r="AJ425" s="5"/>
      <c r="AK425" s="5"/>
      <c r="AL425" s="5"/>
      <c r="AM425" s="5"/>
      <c r="AN425" s="5"/>
      <c r="AO425" s="5"/>
      <c r="AP425" s="5"/>
    </row>
    <row r="426" spans="2:42" ht="17.25" customHeight="1" x14ac:dyDescent="0.25">
      <c r="B426" s="649"/>
      <c r="C426" s="650"/>
      <c r="D426" s="651"/>
      <c r="E426" s="607"/>
      <c r="F426" s="694"/>
      <c r="G426" s="501"/>
      <c r="H426" s="502"/>
      <c r="I426" s="503"/>
      <c r="J426" s="508"/>
      <c r="K426" s="607"/>
      <c r="L426" s="100"/>
      <c r="M426" s="799"/>
      <c r="N426" s="800"/>
      <c r="O426" s="800"/>
      <c r="P426" s="800"/>
      <c r="Q426" s="800"/>
      <c r="R426" s="800"/>
      <c r="S426" s="508"/>
      <c r="T426" s="503"/>
      <c r="AE426" s="5"/>
      <c r="AF426" s="5"/>
      <c r="AG426" s="5"/>
      <c r="AH426" s="5"/>
      <c r="AI426" s="5"/>
      <c r="AJ426" s="5"/>
      <c r="AK426" s="5"/>
      <c r="AL426" s="5"/>
      <c r="AM426" s="5"/>
      <c r="AN426" s="5"/>
      <c r="AO426" s="5"/>
      <c r="AP426" s="5"/>
    </row>
    <row r="427" spans="2:42" ht="17.25" customHeight="1" thickBot="1" x14ac:dyDescent="0.3">
      <c r="B427" s="652"/>
      <c r="C427" s="653"/>
      <c r="D427" s="613"/>
      <c r="E427" s="608"/>
      <c r="F427" s="695"/>
      <c r="G427" s="504"/>
      <c r="H427" s="505"/>
      <c r="I427" s="506"/>
      <c r="J427" s="509"/>
      <c r="K427" s="608"/>
      <c r="L427" s="100"/>
      <c r="M427" s="799"/>
      <c r="N427" s="800"/>
      <c r="O427" s="800"/>
      <c r="P427" s="800"/>
      <c r="Q427" s="800"/>
      <c r="R427" s="800"/>
      <c r="S427" s="508"/>
      <c r="T427" s="503"/>
      <c r="AE427" s="5"/>
      <c r="AF427" s="5"/>
      <c r="AG427" s="671"/>
      <c r="AH427" s="671"/>
      <c r="AI427" s="671"/>
      <c r="AJ427" s="660"/>
      <c r="AK427" s="660"/>
      <c r="AL427" s="5"/>
      <c r="AM427" s="5"/>
      <c r="AN427" s="5"/>
      <c r="AO427" s="5"/>
      <c r="AP427" s="5"/>
    </row>
    <row r="428" spans="2:42" ht="17.25" customHeight="1" x14ac:dyDescent="0.25">
      <c r="B428" s="510" t="s">
        <v>1158</v>
      </c>
      <c r="C428" s="511"/>
      <c r="D428" s="512"/>
      <c r="E428" s="478">
        <v>76</v>
      </c>
      <c r="F428" s="479" t="s">
        <v>170</v>
      </c>
      <c r="G428" s="720"/>
      <c r="H428" s="721"/>
      <c r="I428" s="722"/>
      <c r="J428" s="286"/>
      <c r="K428" s="287"/>
      <c r="L428" s="47"/>
      <c r="M428" s="1109"/>
      <c r="N428" s="1110"/>
      <c r="O428" s="1110"/>
      <c r="P428" s="1110"/>
      <c r="Q428" s="1110"/>
      <c r="R428" s="1111"/>
      <c r="S428" s="294"/>
      <c r="T428" s="294"/>
      <c r="AE428" s="5"/>
      <c r="AF428" s="5"/>
      <c r="AG428" s="671"/>
      <c r="AH428" s="671"/>
      <c r="AI428" s="671"/>
      <c r="AJ428" s="660"/>
      <c r="AK428" s="660"/>
      <c r="AL428" s="5"/>
      <c r="AM428" s="5"/>
      <c r="AN428" s="5"/>
      <c r="AO428" s="5"/>
      <c r="AP428" s="5"/>
    </row>
    <row r="429" spans="2:42" ht="17.25" customHeight="1" x14ac:dyDescent="0.25">
      <c r="B429" s="510" t="s">
        <v>1163</v>
      </c>
      <c r="C429" s="511"/>
      <c r="D429" s="512"/>
      <c r="E429" s="480">
        <v>43</v>
      </c>
      <c r="F429" s="479" t="s">
        <v>170</v>
      </c>
      <c r="G429" s="643"/>
      <c r="H429" s="644"/>
      <c r="I429" s="645"/>
      <c r="J429" s="288"/>
      <c r="K429" s="289"/>
      <c r="L429" s="47"/>
      <c r="M429" s="510"/>
      <c r="N429" s="511"/>
      <c r="O429" s="511"/>
      <c r="P429" s="511"/>
      <c r="Q429" s="511"/>
      <c r="R429" s="512"/>
      <c r="S429" s="280"/>
      <c r="T429" s="280"/>
      <c r="AE429" s="5"/>
      <c r="AF429" s="5"/>
      <c r="AG429" s="821"/>
      <c r="AH429" s="821"/>
      <c r="AI429" s="821"/>
      <c r="AJ429" s="84"/>
      <c r="AK429" s="84"/>
      <c r="AL429" s="5"/>
      <c r="AM429" s="5"/>
      <c r="AN429" s="5"/>
      <c r="AO429" s="5"/>
      <c r="AP429" s="5"/>
    </row>
    <row r="430" spans="2:42" ht="17.25" customHeight="1" thickBot="1" x14ac:dyDescent="0.3">
      <c r="B430" s="640"/>
      <c r="C430" s="641"/>
      <c r="D430" s="642"/>
      <c r="E430" s="290"/>
      <c r="F430" s="291"/>
      <c r="G430" s="640"/>
      <c r="H430" s="641"/>
      <c r="I430" s="642"/>
      <c r="J430" s="292"/>
      <c r="K430" s="293"/>
      <c r="L430" s="47"/>
      <c r="M430" s="577"/>
      <c r="N430" s="578"/>
      <c r="O430" s="578"/>
      <c r="P430" s="578"/>
      <c r="Q430" s="578"/>
      <c r="R430" s="579"/>
      <c r="S430" s="283"/>
      <c r="T430" s="283"/>
      <c r="AE430" s="5"/>
      <c r="AF430" s="5"/>
      <c r="AG430" s="821"/>
      <c r="AH430" s="821"/>
      <c r="AI430" s="821"/>
      <c r="AJ430" s="84"/>
      <c r="AK430" s="84"/>
      <c r="AL430" s="5"/>
      <c r="AM430" s="5"/>
      <c r="AN430" s="5"/>
      <c r="AO430" s="5"/>
      <c r="AP430" s="5"/>
    </row>
    <row r="431" spans="2:42" ht="17.25" customHeight="1" x14ac:dyDescent="0.25">
      <c r="B431" s="12"/>
      <c r="C431" s="12"/>
      <c r="D431" s="12"/>
      <c r="E431" s="12"/>
      <c r="F431" s="12"/>
      <c r="G431" s="12"/>
      <c r="H431" s="12"/>
      <c r="I431" s="12"/>
      <c r="K431" s="12"/>
      <c r="L431" s="12"/>
      <c r="M431" s="12"/>
      <c r="N431" s="12"/>
      <c r="O431" s="12"/>
      <c r="P431" s="12"/>
      <c r="Q431" s="12"/>
      <c r="R431" s="12"/>
      <c r="AE431" s="5"/>
      <c r="AF431" s="5"/>
      <c r="AG431" s="821"/>
      <c r="AH431" s="821"/>
      <c r="AI431" s="821"/>
      <c r="AJ431" s="84"/>
      <c r="AK431" s="84"/>
      <c r="AL431" s="5"/>
      <c r="AM431" s="5"/>
      <c r="AN431" s="5"/>
      <c r="AO431" s="5"/>
      <c r="AP431" s="5"/>
    </row>
    <row r="432" spans="2:42" ht="17.25" customHeight="1" thickBot="1" x14ac:dyDescent="0.3">
      <c r="B432" s="822" t="s">
        <v>645</v>
      </c>
      <c r="C432" s="822"/>
      <c r="D432" s="822"/>
      <c r="E432" s="822"/>
      <c r="F432" s="12"/>
      <c r="G432" s="12"/>
      <c r="H432" s="12"/>
      <c r="I432" s="12"/>
      <c r="K432" s="822" t="s">
        <v>175</v>
      </c>
      <c r="L432" s="822"/>
      <c r="M432" s="822"/>
      <c r="N432" s="822"/>
      <c r="O432" s="12"/>
      <c r="P432" s="12"/>
      <c r="Q432" s="12"/>
      <c r="R432" s="12"/>
      <c r="AE432" s="5"/>
      <c r="AF432" s="5"/>
      <c r="AG432" s="821"/>
      <c r="AH432" s="821"/>
      <c r="AI432" s="821"/>
      <c r="AJ432" s="84"/>
      <c r="AK432" s="84"/>
      <c r="AL432" s="5"/>
      <c r="AM432" s="5"/>
      <c r="AN432" s="5"/>
      <c r="AO432" s="5"/>
      <c r="AP432" s="5"/>
    </row>
    <row r="433" spans="2:42" ht="17.25" customHeight="1" x14ac:dyDescent="0.25">
      <c r="B433" s="797" t="s">
        <v>154</v>
      </c>
      <c r="C433" s="798"/>
      <c r="D433" s="798"/>
      <c r="E433" s="798"/>
      <c r="F433" s="798"/>
      <c r="G433" s="798"/>
      <c r="H433" s="507" t="s">
        <v>644</v>
      </c>
      <c r="I433" s="488" t="s">
        <v>200</v>
      </c>
      <c r="J433" s="100"/>
      <c r="K433" s="486" t="s">
        <v>642</v>
      </c>
      <c r="L433" s="487"/>
      <c r="M433" s="486" t="s">
        <v>176</v>
      </c>
      <c r="N433" s="488"/>
      <c r="O433" s="507" t="s">
        <v>648</v>
      </c>
      <c r="P433" s="487" t="s">
        <v>162</v>
      </c>
      <c r="Q433" s="487"/>
      <c r="R433" s="559" t="s">
        <v>163</v>
      </c>
      <c r="S433" s="567"/>
      <c r="T433" s="573"/>
      <c r="U433" s="487" t="s">
        <v>165</v>
      </c>
      <c r="V433" s="488"/>
      <c r="AE433" s="5"/>
      <c r="AF433" s="5"/>
      <c r="AG433" s="821"/>
      <c r="AH433" s="821"/>
      <c r="AI433" s="821"/>
      <c r="AJ433" s="84"/>
      <c r="AK433" s="84"/>
      <c r="AL433" s="5"/>
      <c r="AM433" s="5"/>
      <c r="AN433" s="5"/>
      <c r="AO433" s="5"/>
      <c r="AP433" s="5"/>
    </row>
    <row r="434" spans="2:42" ht="17.25" customHeight="1" x14ac:dyDescent="0.25">
      <c r="B434" s="799"/>
      <c r="C434" s="800"/>
      <c r="D434" s="800"/>
      <c r="E434" s="800"/>
      <c r="F434" s="800"/>
      <c r="G434" s="800"/>
      <c r="H434" s="508"/>
      <c r="I434" s="503"/>
      <c r="J434" s="100"/>
      <c r="K434" s="501"/>
      <c r="L434" s="502"/>
      <c r="M434" s="501"/>
      <c r="N434" s="503"/>
      <c r="O434" s="508"/>
      <c r="P434" s="502"/>
      <c r="Q434" s="502"/>
      <c r="R434" s="571"/>
      <c r="S434" s="568"/>
      <c r="T434" s="574"/>
      <c r="U434" s="502"/>
      <c r="V434" s="503"/>
      <c r="AE434" s="5"/>
      <c r="AF434" s="5"/>
      <c r="AG434" s="821"/>
      <c r="AH434" s="821"/>
      <c r="AI434" s="821"/>
      <c r="AJ434" s="84"/>
      <c r="AK434" s="84"/>
      <c r="AL434" s="5"/>
      <c r="AM434" s="5"/>
      <c r="AN434" s="5"/>
      <c r="AO434" s="5"/>
      <c r="AP434" s="5"/>
    </row>
    <row r="435" spans="2:42" ht="17.25" customHeight="1" x14ac:dyDescent="0.25">
      <c r="B435" s="799"/>
      <c r="C435" s="800"/>
      <c r="D435" s="800"/>
      <c r="E435" s="800"/>
      <c r="F435" s="800"/>
      <c r="G435" s="800"/>
      <c r="H435" s="508"/>
      <c r="I435" s="503"/>
      <c r="J435" s="100"/>
      <c r="K435" s="501"/>
      <c r="L435" s="502"/>
      <c r="M435" s="501"/>
      <c r="N435" s="503"/>
      <c r="O435" s="508"/>
      <c r="P435" s="502"/>
      <c r="Q435" s="502"/>
      <c r="R435" s="571"/>
      <c r="S435" s="568"/>
      <c r="T435" s="574"/>
      <c r="U435" s="502"/>
      <c r="V435" s="503"/>
      <c r="AE435" s="5"/>
      <c r="AF435" s="5"/>
      <c r="AG435" s="5"/>
      <c r="AH435" s="5"/>
      <c r="AI435" s="5"/>
      <c r="AJ435" s="5"/>
      <c r="AK435" s="5"/>
      <c r="AL435" s="5"/>
      <c r="AM435" s="5"/>
      <c r="AN435" s="5"/>
      <c r="AO435" s="5"/>
      <c r="AP435" s="5"/>
    </row>
    <row r="436" spans="2:42" ht="17.25" customHeight="1" x14ac:dyDescent="0.25">
      <c r="B436" s="799"/>
      <c r="C436" s="800"/>
      <c r="D436" s="800"/>
      <c r="E436" s="800"/>
      <c r="F436" s="800"/>
      <c r="G436" s="800"/>
      <c r="H436" s="508"/>
      <c r="I436" s="503"/>
      <c r="J436" s="100"/>
      <c r="K436" s="501"/>
      <c r="L436" s="502"/>
      <c r="M436" s="501"/>
      <c r="N436" s="503"/>
      <c r="O436" s="508"/>
      <c r="P436" s="502"/>
      <c r="Q436" s="502"/>
      <c r="R436" s="571"/>
      <c r="S436" s="568"/>
      <c r="T436" s="574"/>
      <c r="U436" s="502"/>
      <c r="V436" s="503"/>
      <c r="AE436" s="5"/>
      <c r="AF436" s="5"/>
      <c r="AG436" s="5"/>
      <c r="AH436" s="5"/>
      <c r="AI436" s="5"/>
      <c r="AJ436" s="5"/>
      <c r="AK436" s="5"/>
      <c r="AL436" s="5"/>
      <c r="AM436" s="5"/>
      <c r="AN436" s="5"/>
      <c r="AO436" s="5"/>
      <c r="AP436" s="5"/>
    </row>
    <row r="437" spans="2:42" ht="17.25" customHeight="1" thickBot="1" x14ac:dyDescent="0.3">
      <c r="B437" s="801"/>
      <c r="C437" s="802"/>
      <c r="D437" s="802"/>
      <c r="E437" s="802"/>
      <c r="F437" s="802"/>
      <c r="G437" s="802"/>
      <c r="H437" s="509"/>
      <c r="I437" s="506"/>
      <c r="J437" s="100"/>
      <c r="K437" s="504"/>
      <c r="L437" s="505"/>
      <c r="M437" s="504"/>
      <c r="N437" s="506"/>
      <c r="O437" s="509"/>
      <c r="P437" s="505"/>
      <c r="Q437" s="505"/>
      <c r="R437" s="561"/>
      <c r="S437" s="656"/>
      <c r="T437" s="575"/>
      <c r="U437" s="505"/>
      <c r="V437" s="506"/>
      <c r="AE437" s="5"/>
      <c r="AF437" s="5"/>
      <c r="AG437" s="5"/>
      <c r="AH437" s="5"/>
      <c r="AI437" s="5"/>
      <c r="AJ437" s="5"/>
      <c r="AK437" s="5"/>
      <c r="AL437" s="5"/>
      <c r="AM437" s="5"/>
      <c r="AN437" s="5"/>
      <c r="AO437" s="5"/>
      <c r="AP437" s="5"/>
    </row>
    <row r="438" spans="2:42" ht="17.25" customHeight="1" x14ac:dyDescent="0.25">
      <c r="B438" s="688"/>
      <c r="C438" s="689"/>
      <c r="D438" s="689"/>
      <c r="E438" s="689"/>
      <c r="F438" s="689"/>
      <c r="G438" s="690"/>
      <c r="H438" s="278"/>
      <c r="I438" s="279"/>
      <c r="J438" s="60"/>
      <c r="K438" s="537" t="s">
        <v>1164</v>
      </c>
      <c r="L438" s="538"/>
      <c r="M438" s="537" t="s">
        <v>46</v>
      </c>
      <c r="N438" s="538"/>
      <c r="O438" s="295">
        <v>43</v>
      </c>
      <c r="P438" s="654">
        <v>2</v>
      </c>
      <c r="Q438" s="655"/>
      <c r="R438" s="675" t="s">
        <v>1165</v>
      </c>
      <c r="S438" s="676"/>
      <c r="T438" s="677"/>
      <c r="U438" s="542"/>
      <c r="V438" s="543"/>
      <c r="AE438" s="5"/>
      <c r="AF438" s="5"/>
      <c r="AG438" s="5"/>
      <c r="AH438" s="5"/>
      <c r="AI438" s="5"/>
      <c r="AJ438" s="5"/>
      <c r="AK438" s="5"/>
      <c r="AL438" s="5"/>
      <c r="AM438" s="5"/>
      <c r="AN438" s="5"/>
      <c r="AO438" s="5"/>
      <c r="AP438" s="5"/>
    </row>
    <row r="439" spans="2:42" ht="17.25" customHeight="1" x14ac:dyDescent="0.25">
      <c r="B439" s="672"/>
      <c r="C439" s="673"/>
      <c r="D439" s="673"/>
      <c r="E439" s="673"/>
      <c r="F439" s="673"/>
      <c r="G439" s="674"/>
      <c r="H439" s="278"/>
      <c r="I439" s="279"/>
      <c r="J439" s="60"/>
      <c r="K439" s="537" t="s">
        <v>1164</v>
      </c>
      <c r="L439" s="538"/>
      <c r="M439" s="537" t="s">
        <v>47</v>
      </c>
      <c r="N439" s="538"/>
      <c r="O439" s="295">
        <v>41</v>
      </c>
      <c r="P439" s="654">
        <v>2</v>
      </c>
      <c r="Q439" s="655"/>
      <c r="R439" s="675" t="s">
        <v>1165</v>
      </c>
      <c r="S439" s="676"/>
      <c r="T439" s="677"/>
      <c r="U439" s="669"/>
      <c r="V439" s="670"/>
      <c r="AE439" s="5"/>
      <c r="AF439" s="5"/>
      <c r="AG439" s="5"/>
      <c r="AH439" s="5"/>
      <c r="AI439" s="5"/>
      <c r="AJ439" s="5"/>
      <c r="AK439" s="5"/>
      <c r="AL439" s="5"/>
      <c r="AM439" s="5"/>
      <c r="AN439" s="5"/>
      <c r="AO439" s="5"/>
      <c r="AP439" s="5"/>
    </row>
    <row r="440" spans="2:42" ht="17.25" customHeight="1" x14ac:dyDescent="0.25">
      <c r="B440" s="1233"/>
      <c r="C440" s="1234"/>
      <c r="D440" s="1234"/>
      <c r="E440" s="1234"/>
      <c r="F440" s="1234"/>
      <c r="G440" s="1235"/>
      <c r="H440" s="280"/>
      <c r="I440" s="282"/>
      <c r="J440" s="60"/>
      <c r="K440" s="537" t="s">
        <v>1164</v>
      </c>
      <c r="L440" s="538"/>
      <c r="M440" s="537" t="s">
        <v>1154</v>
      </c>
      <c r="N440" s="538"/>
      <c r="O440" s="295">
        <v>38</v>
      </c>
      <c r="P440" s="654">
        <v>2</v>
      </c>
      <c r="Q440" s="655"/>
      <c r="R440" s="675" t="s">
        <v>1165</v>
      </c>
      <c r="S440" s="676"/>
      <c r="T440" s="677"/>
      <c r="U440" s="540"/>
      <c r="V440" s="541"/>
      <c r="AE440" s="5"/>
      <c r="AF440" s="5"/>
      <c r="AG440" s="5"/>
      <c r="AH440" s="5"/>
      <c r="AI440" s="5"/>
      <c r="AJ440" s="5"/>
      <c r="AK440" s="5"/>
      <c r="AL440" s="5"/>
      <c r="AM440" s="5"/>
      <c r="AN440" s="5"/>
      <c r="AO440" s="5"/>
      <c r="AP440" s="5"/>
    </row>
    <row r="441" spans="2:42" ht="17.25" customHeight="1" x14ac:dyDescent="0.25">
      <c r="B441" s="672"/>
      <c r="C441" s="673"/>
      <c r="D441" s="673"/>
      <c r="E441" s="673"/>
      <c r="F441" s="673"/>
      <c r="G441" s="674"/>
      <c r="H441" s="280"/>
      <c r="I441" s="282"/>
      <c r="J441" s="60"/>
      <c r="K441" s="537" t="s">
        <v>1164</v>
      </c>
      <c r="L441" s="538"/>
      <c r="M441" s="537" t="s">
        <v>48</v>
      </c>
      <c r="N441" s="538"/>
      <c r="O441" s="295">
        <v>37</v>
      </c>
      <c r="P441" s="654">
        <v>2</v>
      </c>
      <c r="Q441" s="655"/>
      <c r="R441" s="675" t="s">
        <v>1165</v>
      </c>
      <c r="S441" s="676"/>
      <c r="T441" s="677"/>
      <c r="U441" s="669"/>
      <c r="V441" s="670"/>
      <c r="AE441" s="5"/>
      <c r="AF441" s="5"/>
      <c r="AG441" s="5"/>
      <c r="AH441" s="5"/>
      <c r="AI441" s="5"/>
      <c r="AJ441" s="5"/>
      <c r="AK441" s="5"/>
      <c r="AL441" s="5"/>
      <c r="AM441" s="5"/>
      <c r="AN441" s="5"/>
      <c r="AO441" s="5"/>
      <c r="AP441" s="5"/>
    </row>
    <row r="442" spans="2:42" ht="17.25" customHeight="1" thickBot="1" x14ac:dyDescent="0.3">
      <c r="B442" s="684"/>
      <c r="C442" s="685"/>
      <c r="D442" s="685"/>
      <c r="E442" s="685"/>
      <c r="F442" s="685"/>
      <c r="G442" s="686"/>
      <c r="H442" s="283"/>
      <c r="I442" s="285"/>
      <c r="J442" s="60"/>
      <c r="K442" s="661"/>
      <c r="L442" s="662"/>
      <c r="M442" s="661"/>
      <c r="N442" s="663"/>
      <c r="O442" s="296"/>
      <c r="P442" s="664"/>
      <c r="Q442" s="665"/>
      <c r="R442" s="666"/>
      <c r="S442" s="667"/>
      <c r="T442" s="668"/>
      <c r="U442" s="539"/>
      <c r="V442" s="493"/>
    </row>
    <row r="443" spans="2:42" ht="17.25" customHeight="1" x14ac:dyDescent="0.25">
      <c r="B443" s="12"/>
      <c r="C443" s="12"/>
      <c r="D443" s="12"/>
      <c r="E443" s="12"/>
      <c r="F443" s="12"/>
      <c r="G443" s="12"/>
      <c r="H443" s="12"/>
      <c r="I443" s="12"/>
    </row>
    <row r="444" spans="2:42" ht="17.25" customHeight="1" thickBot="1" x14ac:dyDescent="0.3">
      <c r="B444" s="822" t="s">
        <v>1072</v>
      </c>
      <c r="C444" s="822"/>
      <c r="D444" s="822"/>
      <c r="E444" s="822"/>
      <c r="F444" s="822"/>
      <c r="G444" s="822"/>
      <c r="H444" s="822"/>
      <c r="I444" s="822"/>
      <c r="J444" s="822"/>
      <c r="K444" s="822"/>
      <c r="L444" s="822"/>
      <c r="M444" s="822"/>
    </row>
    <row r="445" spans="2:42" ht="17.25" customHeight="1" x14ac:dyDescent="0.25">
      <c r="B445" s="1240" t="s">
        <v>238</v>
      </c>
      <c r="C445" s="507" t="s">
        <v>155</v>
      </c>
      <c r="D445" s="487" t="s">
        <v>522</v>
      </c>
      <c r="E445" s="487"/>
      <c r="F445" s="487"/>
      <c r="G445" s="486" t="s">
        <v>387</v>
      </c>
      <c r="H445" s="487"/>
      <c r="I445" s="488"/>
      <c r="J445" s="487" t="s">
        <v>388</v>
      </c>
      <c r="K445" s="487"/>
      <c r="L445" s="488"/>
      <c r="M445" s="487" t="s">
        <v>901</v>
      </c>
      <c r="N445" s="488"/>
    </row>
    <row r="446" spans="2:42" ht="17.25" customHeight="1" x14ac:dyDescent="0.25">
      <c r="B446" s="1241"/>
      <c r="C446" s="508"/>
      <c r="D446" s="502"/>
      <c r="E446" s="502"/>
      <c r="F446" s="502"/>
      <c r="G446" s="501"/>
      <c r="H446" s="502"/>
      <c r="I446" s="503"/>
      <c r="J446" s="502"/>
      <c r="K446" s="502"/>
      <c r="L446" s="503"/>
      <c r="M446" s="502"/>
      <c r="N446" s="503"/>
    </row>
    <row r="447" spans="2:42" ht="17.25" customHeight="1" thickBot="1" x14ac:dyDescent="0.3">
      <c r="B447" s="1241"/>
      <c r="C447" s="508"/>
      <c r="D447" s="505"/>
      <c r="E447" s="505"/>
      <c r="F447" s="505"/>
      <c r="G447" s="504"/>
      <c r="H447" s="505"/>
      <c r="I447" s="506"/>
      <c r="J447" s="505"/>
      <c r="K447" s="505"/>
      <c r="L447" s="506"/>
      <c r="M447" s="505"/>
      <c r="N447" s="506"/>
    </row>
    <row r="448" spans="2:42" ht="17.25" customHeight="1" x14ac:dyDescent="0.25">
      <c r="B448" s="1241"/>
      <c r="C448" s="508"/>
      <c r="D448" s="1051" t="s">
        <v>40</v>
      </c>
      <c r="E448" s="535" t="s">
        <v>41</v>
      </c>
      <c r="F448" s="716" t="s">
        <v>42</v>
      </c>
      <c r="G448" s="718" t="s">
        <v>40</v>
      </c>
      <c r="H448" s="535" t="s">
        <v>41</v>
      </c>
      <c r="I448" s="678" t="s">
        <v>42</v>
      </c>
      <c r="J448" s="1051" t="s">
        <v>40</v>
      </c>
      <c r="K448" s="535" t="s">
        <v>41</v>
      </c>
      <c r="L448" s="678" t="s">
        <v>42</v>
      </c>
      <c r="M448" s="718" t="s">
        <v>40</v>
      </c>
      <c r="N448" s="678" t="s">
        <v>41</v>
      </c>
    </row>
    <row r="449" spans="2:23" ht="17.25" customHeight="1" x14ac:dyDescent="0.25">
      <c r="B449" s="1241"/>
      <c r="C449" s="508"/>
      <c r="D449" s="1052"/>
      <c r="E449" s="536"/>
      <c r="F449" s="717"/>
      <c r="G449" s="719"/>
      <c r="H449" s="536"/>
      <c r="I449" s="679"/>
      <c r="J449" s="1052"/>
      <c r="K449" s="536"/>
      <c r="L449" s="679"/>
      <c r="M449" s="719"/>
      <c r="N449" s="679"/>
    </row>
    <row r="450" spans="2:23" ht="17.25" customHeight="1" thickBot="1" x14ac:dyDescent="0.3">
      <c r="B450" s="1241"/>
      <c r="C450" s="508"/>
      <c r="D450" s="1052"/>
      <c r="E450" s="536"/>
      <c r="F450" s="717"/>
      <c r="G450" s="719"/>
      <c r="H450" s="536"/>
      <c r="I450" s="679"/>
      <c r="J450" s="1052"/>
      <c r="K450" s="536"/>
      <c r="L450" s="679"/>
      <c r="M450" s="719"/>
      <c r="N450" s="679"/>
    </row>
    <row r="451" spans="2:23" ht="17.25" customHeight="1" thickBot="1" x14ac:dyDescent="0.3">
      <c r="B451" s="400" t="s">
        <v>899</v>
      </c>
      <c r="C451" s="443">
        <f t="shared" ref="C451" si="27">SUM(D451:F451)</f>
        <v>4</v>
      </c>
      <c r="D451" s="149">
        <v>2</v>
      </c>
      <c r="E451" s="214">
        <v>2</v>
      </c>
      <c r="F451" s="206">
        <v>0</v>
      </c>
      <c r="G451" s="149">
        <v>0</v>
      </c>
      <c r="H451" s="214">
        <v>0</v>
      </c>
      <c r="I451" s="215">
        <v>0</v>
      </c>
      <c r="J451" s="147">
        <v>2</v>
      </c>
      <c r="K451" s="214">
        <v>2</v>
      </c>
      <c r="L451" s="206">
        <v>0</v>
      </c>
      <c r="M451" s="149">
        <v>0</v>
      </c>
      <c r="N451" s="206">
        <v>0</v>
      </c>
    </row>
    <row r="452" spans="2:23" ht="17.25" customHeight="1" thickBot="1" x14ac:dyDescent="0.3">
      <c r="B452" s="402" t="s">
        <v>1059</v>
      </c>
      <c r="C452" s="443">
        <f t="shared" ref="C452" si="28">SUM(D452:F452)</f>
        <v>4</v>
      </c>
      <c r="D452" s="149">
        <v>2</v>
      </c>
      <c r="E452" s="214">
        <v>2</v>
      </c>
      <c r="F452" s="206">
        <v>0</v>
      </c>
      <c r="G452" s="149">
        <v>0</v>
      </c>
      <c r="H452" s="214">
        <v>0</v>
      </c>
      <c r="I452" s="215">
        <v>0</v>
      </c>
      <c r="J452" s="147">
        <v>2</v>
      </c>
      <c r="K452" s="214">
        <v>2</v>
      </c>
      <c r="L452" s="206">
        <v>0</v>
      </c>
      <c r="M452" s="149">
        <v>0</v>
      </c>
      <c r="N452" s="206">
        <v>0</v>
      </c>
    </row>
    <row r="453" spans="2:23" ht="17.25" customHeight="1" thickBot="1" x14ac:dyDescent="0.3">
      <c r="B453" s="401" t="s">
        <v>1058</v>
      </c>
      <c r="C453" s="443">
        <f t="shared" ref="C453" si="29">SUM(D453:F453)</f>
        <v>4</v>
      </c>
      <c r="D453" s="149">
        <v>2</v>
      </c>
      <c r="E453" s="214">
        <v>2</v>
      </c>
      <c r="F453" s="206">
        <v>0</v>
      </c>
      <c r="G453" s="149">
        <v>0</v>
      </c>
      <c r="H453" s="214">
        <v>0</v>
      </c>
      <c r="I453" s="215">
        <v>0</v>
      </c>
      <c r="J453" s="147">
        <v>2</v>
      </c>
      <c r="K453" s="214">
        <v>2</v>
      </c>
      <c r="L453" s="206">
        <v>0</v>
      </c>
      <c r="M453" s="149">
        <v>0</v>
      </c>
      <c r="N453" s="206">
        <v>0</v>
      </c>
    </row>
    <row r="454" spans="2:23" ht="17.25" customHeight="1" x14ac:dyDescent="0.25">
      <c r="B454" s="12"/>
      <c r="C454" s="12"/>
      <c r="D454" s="12"/>
      <c r="E454" s="12"/>
      <c r="F454" s="12"/>
      <c r="G454" s="12"/>
      <c r="H454" s="12"/>
      <c r="I454" s="12"/>
    </row>
    <row r="455" spans="2:23" ht="17.25" customHeight="1" x14ac:dyDescent="0.25">
      <c r="B455" s="683" t="s">
        <v>891</v>
      </c>
      <c r="C455" s="683"/>
      <c r="D455" s="683"/>
      <c r="E455" s="683"/>
      <c r="F455" s="683"/>
      <c r="G455" s="683"/>
      <c r="H455" s="683"/>
      <c r="I455" s="683"/>
      <c r="J455" s="683"/>
      <c r="K455" s="683"/>
      <c r="L455" s="683"/>
      <c r="M455" s="683"/>
      <c r="N455" s="683"/>
      <c r="O455" s="683"/>
      <c r="P455" s="683"/>
      <c r="Q455" s="683"/>
      <c r="R455" s="683"/>
      <c r="S455" s="683"/>
    </row>
    <row r="456" spans="2:23" ht="17.25" customHeight="1" x14ac:dyDescent="0.25">
      <c r="B456" s="683"/>
      <c r="C456" s="683"/>
      <c r="D456" s="683"/>
      <c r="E456" s="683"/>
      <c r="F456" s="683"/>
      <c r="G456" s="683"/>
      <c r="H456" s="683"/>
      <c r="I456" s="683"/>
      <c r="J456" s="683"/>
      <c r="K456" s="683"/>
      <c r="L456" s="683"/>
      <c r="M456" s="683"/>
      <c r="N456" s="683"/>
      <c r="O456" s="683"/>
      <c r="P456" s="683"/>
      <c r="Q456" s="683"/>
      <c r="R456" s="683"/>
      <c r="S456" s="683"/>
    </row>
    <row r="457" spans="2:23" ht="17.25" customHeight="1" x14ac:dyDescent="0.25">
      <c r="V457" s="47"/>
      <c r="W457" s="47"/>
    </row>
    <row r="458" spans="2:23" ht="17.25" customHeight="1" x14ac:dyDescent="0.25">
      <c r="B458" s="687" t="s">
        <v>792</v>
      </c>
      <c r="C458" s="687"/>
      <c r="D458" s="687"/>
      <c r="E458" s="687"/>
      <c r="F458" s="687"/>
      <c r="G458" s="687"/>
      <c r="H458" s="687"/>
      <c r="I458" s="687"/>
    </row>
    <row r="459" spans="2:23" ht="17.25" customHeight="1" x14ac:dyDescent="0.25"/>
    <row r="460" spans="2:23" ht="17.25" customHeight="1" thickBot="1" x14ac:dyDescent="0.3">
      <c r="B460" s="709" t="s">
        <v>1076</v>
      </c>
      <c r="C460" s="709"/>
      <c r="D460" s="709"/>
      <c r="E460" s="709"/>
      <c r="F460" s="709"/>
      <c r="G460" s="709"/>
    </row>
    <row r="461" spans="2:23" ht="17.25" customHeight="1" x14ac:dyDescent="0.25">
      <c r="B461" s="631" t="s">
        <v>111</v>
      </c>
      <c r="C461" s="633"/>
      <c r="D461" s="631" t="s">
        <v>112</v>
      </c>
      <c r="E461" s="633"/>
      <c r="F461" s="631" t="s">
        <v>113</v>
      </c>
      <c r="G461" s="707"/>
      <c r="H461" s="729" t="s">
        <v>783</v>
      </c>
      <c r="I461" s="730"/>
      <c r="J461" s="730"/>
      <c r="K461" s="730"/>
      <c r="L461" s="730"/>
      <c r="M461" s="730"/>
      <c r="N461" s="765" t="s">
        <v>389</v>
      </c>
      <c r="O461" s="761"/>
      <c r="P461" s="761"/>
      <c r="Q461" s="761"/>
      <c r="R461" s="761"/>
      <c r="S461" s="762"/>
    </row>
    <row r="462" spans="2:23" ht="17.25" customHeight="1" thickBot="1" x14ac:dyDescent="0.3">
      <c r="B462" s="634"/>
      <c r="C462" s="636"/>
      <c r="D462" s="634"/>
      <c r="E462" s="636"/>
      <c r="F462" s="634"/>
      <c r="G462" s="708"/>
      <c r="H462" s="735"/>
      <c r="I462" s="736"/>
      <c r="J462" s="736"/>
      <c r="K462" s="736"/>
      <c r="L462" s="736"/>
      <c r="M462" s="736"/>
      <c r="N462" s="766"/>
      <c r="O462" s="767"/>
      <c r="P462" s="767"/>
      <c r="Q462" s="767"/>
      <c r="R462" s="767"/>
      <c r="S462" s="768"/>
    </row>
    <row r="463" spans="2:23" ht="17.25" customHeight="1" x14ac:dyDescent="0.25">
      <c r="B463" s="658"/>
      <c r="C463" s="543"/>
      <c r="D463" s="658"/>
      <c r="E463" s="543"/>
      <c r="F463" s="658"/>
      <c r="G463" s="659"/>
      <c r="H463" s="680"/>
      <c r="I463" s="681"/>
      <c r="J463" s="681"/>
      <c r="K463" s="681"/>
      <c r="L463" s="681"/>
      <c r="M463" s="706"/>
      <c r="N463" s="680"/>
      <c r="O463" s="681"/>
      <c r="P463" s="681"/>
      <c r="Q463" s="681"/>
      <c r="R463" s="681"/>
      <c r="S463" s="682"/>
    </row>
    <row r="464" spans="2:23" ht="17.25" customHeight="1" x14ac:dyDescent="0.25">
      <c r="B464" s="657"/>
      <c r="C464" s="541"/>
      <c r="D464" s="657"/>
      <c r="E464" s="541"/>
      <c r="F464" s="657"/>
      <c r="G464" s="724"/>
      <c r="H464" s="710"/>
      <c r="I464" s="711"/>
      <c r="J464" s="711"/>
      <c r="K464" s="711"/>
      <c r="L464" s="711"/>
      <c r="M464" s="712"/>
      <c r="N464" s="710"/>
      <c r="O464" s="711"/>
      <c r="P464" s="711"/>
      <c r="Q464" s="711"/>
      <c r="R464" s="711"/>
      <c r="S464" s="1077"/>
    </row>
    <row r="465" spans="2:22" ht="17.25" customHeight="1" x14ac:dyDescent="0.25">
      <c r="B465" s="669"/>
      <c r="C465" s="670"/>
      <c r="D465" s="669"/>
      <c r="E465" s="670"/>
      <c r="F465" s="669"/>
      <c r="G465" s="1075"/>
      <c r="H465" s="710"/>
      <c r="I465" s="711"/>
      <c r="J465" s="711"/>
      <c r="K465" s="711"/>
      <c r="L465" s="711"/>
      <c r="M465" s="712"/>
      <c r="N465" s="710"/>
      <c r="O465" s="711"/>
      <c r="P465" s="711"/>
      <c r="Q465" s="711"/>
      <c r="R465" s="711"/>
      <c r="S465" s="1077"/>
    </row>
    <row r="466" spans="2:22" ht="17.25" customHeight="1" x14ac:dyDescent="0.25">
      <c r="B466" s="669"/>
      <c r="C466" s="670"/>
      <c r="D466" s="669"/>
      <c r="E466" s="670"/>
      <c r="F466" s="669"/>
      <c r="G466" s="1075"/>
      <c r="H466" s="710"/>
      <c r="I466" s="711"/>
      <c r="J466" s="711"/>
      <c r="K466" s="711"/>
      <c r="L466" s="711"/>
      <c r="M466" s="712"/>
      <c r="N466" s="710"/>
      <c r="O466" s="711"/>
      <c r="P466" s="711"/>
      <c r="Q466" s="711"/>
      <c r="R466" s="711"/>
      <c r="S466" s="1077"/>
    </row>
    <row r="467" spans="2:22" ht="17.25" customHeight="1" thickBot="1" x14ac:dyDescent="0.3">
      <c r="B467" s="492"/>
      <c r="C467" s="493"/>
      <c r="D467" s="492"/>
      <c r="E467" s="493"/>
      <c r="F467" s="492"/>
      <c r="G467" s="723"/>
      <c r="H467" s="1044"/>
      <c r="I467" s="1045"/>
      <c r="J467" s="1045"/>
      <c r="K467" s="1045"/>
      <c r="L467" s="1045"/>
      <c r="M467" s="1046"/>
      <c r="N467" s="1044"/>
      <c r="O467" s="1045"/>
      <c r="P467" s="1045"/>
      <c r="Q467" s="1045"/>
      <c r="R467" s="1045"/>
      <c r="S467" s="1076"/>
    </row>
    <row r="468" spans="2:22" ht="17.25" customHeight="1" x14ac:dyDescent="0.25">
      <c r="B468" s="13"/>
      <c r="C468" s="13"/>
      <c r="D468" s="13"/>
      <c r="E468" s="13"/>
      <c r="F468" s="13"/>
      <c r="G468" s="13"/>
      <c r="H468" s="14"/>
      <c r="I468" s="14"/>
      <c r="J468" s="14"/>
      <c r="K468" s="14"/>
      <c r="L468" s="14"/>
      <c r="M468" s="14"/>
      <c r="N468" s="14"/>
      <c r="O468" s="14"/>
      <c r="P468" s="14"/>
      <c r="Q468" s="14"/>
      <c r="R468" s="13"/>
    </row>
    <row r="469" spans="2:22" ht="17.25" customHeight="1" thickBot="1" x14ac:dyDescent="0.3">
      <c r="B469" s="1014" t="s">
        <v>1075</v>
      </c>
      <c r="C469" s="1014"/>
      <c r="D469" s="1014"/>
      <c r="E469" s="1014"/>
      <c r="F469" s="1014"/>
      <c r="G469" s="1014"/>
      <c r="R469" s="13"/>
    </row>
    <row r="470" spans="2:22" ht="17.25" customHeight="1" x14ac:dyDescent="0.25">
      <c r="B470" s="631" t="s">
        <v>111</v>
      </c>
      <c r="C470" s="633"/>
      <c r="D470" s="631" t="s">
        <v>112</v>
      </c>
      <c r="E470" s="633"/>
      <c r="F470" s="631" t="s">
        <v>113</v>
      </c>
      <c r="G470" s="707"/>
      <c r="H470" s="631" t="s">
        <v>784</v>
      </c>
      <c r="I470" s="632"/>
      <c r="J470" s="632"/>
      <c r="K470" s="632"/>
      <c r="L470" s="632"/>
      <c r="M470" s="633"/>
      <c r="N470" s="1053" t="s">
        <v>115</v>
      </c>
      <c r="O470" s="1054"/>
      <c r="P470" s="1054"/>
      <c r="Q470" s="1054"/>
      <c r="R470" s="1054"/>
      <c r="S470" s="1055"/>
    </row>
    <row r="471" spans="2:22" ht="17.25" customHeight="1" thickBot="1" x14ac:dyDescent="0.3">
      <c r="B471" s="634"/>
      <c r="C471" s="636"/>
      <c r="D471" s="634"/>
      <c r="E471" s="636"/>
      <c r="F471" s="634"/>
      <c r="G471" s="708"/>
      <c r="H471" s="634"/>
      <c r="I471" s="635"/>
      <c r="J471" s="635"/>
      <c r="K471" s="635"/>
      <c r="L471" s="635"/>
      <c r="M471" s="636"/>
      <c r="N471" s="1056"/>
      <c r="O471" s="1057"/>
      <c r="P471" s="1057"/>
      <c r="Q471" s="1057"/>
      <c r="R471" s="1057"/>
      <c r="S471" s="1058"/>
    </row>
    <row r="472" spans="2:22" ht="17.25" customHeight="1" x14ac:dyDescent="0.25">
      <c r="B472" s="658"/>
      <c r="C472" s="543"/>
      <c r="D472" s="658"/>
      <c r="E472" s="543"/>
      <c r="F472" s="658"/>
      <c r="G472" s="659"/>
      <c r="H472" s="637"/>
      <c r="I472" s="638"/>
      <c r="J472" s="638"/>
      <c r="K472" s="638"/>
      <c r="L472" s="638"/>
      <c r="M472" s="639"/>
      <c r="N472" s="1185"/>
      <c r="O472" s="1186"/>
      <c r="P472" s="1186"/>
      <c r="Q472" s="1186"/>
      <c r="R472" s="1186"/>
      <c r="S472" s="1187"/>
    </row>
    <row r="473" spans="2:22" ht="17.25" customHeight="1" x14ac:dyDescent="0.25">
      <c r="B473" s="669"/>
      <c r="C473" s="670"/>
      <c r="D473" s="669"/>
      <c r="E473" s="670"/>
      <c r="F473" s="669"/>
      <c r="G473" s="1075"/>
      <c r="H473" s="510"/>
      <c r="I473" s="511"/>
      <c r="J473" s="511"/>
      <c r="K473" s="511"/>
      <c r="L473" s="511"/>
      <c r="M473" s="512"/>
      <c r="N473" s="544"/>
      <c r="O473" s="545"/>
      <c r="P473" s="545"/>
      <c r="Q473" s="545"/>
      <c r="R473" s="545"/>
      <c r="S473" s="546"/>
    </row>
    <row r="474" spans="2:22" ht="17.25" customHeight="1" x14ac:dyDescent="0.25">
      <c r="B474" s="669"/>
      <c r="C474" s="670"/>
      <c r="D474" s="669"/>
      <c r="E474" s="670"/>
      <c r="F474" s="669"/>
      <c r="G474" s="1075"/>
      <c r="H474" s="510"/>
      <c r="I474" s="511"/>
      <c r="J474" s="511"/>
      <c r="K474" s="511"/>
      <c r="L474" s="511"/>
      <c r="M474" s="512"/>
      <c r="N474" s="544"/>
      <c r="O474" s="545"/>
      <c r="P474" s="545"/>
      <c r="Q474" s="545"/>
      <c r="R474" s="545"/>
      <c r="S474" s="546"/>
      <c r="V474" s="52"/>
    </row>
    <row r="475" spans="2:22" ht="17.25" customHeight="1" x14ac:dyDescent="0.25">
      <c r="B475" s="669"/>
      <c r="C475" s="670"/>
      <c r="D475" s="669"/>
      <c r="E475" s="670"/>
      <c r="F475" s="669"/>
      <c r="G475" s="1075"/>
      <c r="H475" s="510"/>
      <c r="I475" s="511"/>
      <c r="J475" s="511"/>
      <c r="K475" s="511"/>
      <c r="L475" s="511"/>
      <c r="M475" s="512"/>
      <c r="N475" s="544"/>
      <c r="O475" s="545"/>
      <c r="P475" s="545"/>
      <c r="Q475" s="545"/>
      <c r="R475" s="545"/>
      <c r="S475" s="546"/>
      <c r="V475" s="52"/>
    </row>
    <row r="476" spans="2:22" ht="17.25" customHeight="1" x14ac:dyDescent="0.25">
      <c r="B476" s="657"/>
      <c r="C476" s="541"/>
      <c r="D476" s="657"/>
      <c r="E476" s="541"/>
      <c r="F476" s="657"/>
      <c r="G476" s="724"/>
      <c r="H476" s="510"/>
      <c r="I476" s="511"/>
      <c r="J476" s="511"/>
      <c r="K476" s="511"/>
      <c r="L476" s="511"/>
      <c r="M476" s="512"/>
      <c r="N476" s="544"/>
      <c r="O476" s="545"/>
      <c r="P476" s="545"/>
      <c r="Q476" s="545"/>
      <c r="R476" s="545"/>
      <c r="S476" s="546"/>
      <c r="V476" s="447"/>
    </row>
    <row r="477" spans="2:22" ht="17.25" customHeight="1" x14ac:dyDescent="0.25">
      <c r="B477" s="657"/>
      <c r="C477" s="541"/>
      <c r="D477" s="657"/>
      <c r="E477" s="541"/>
      <c r="F477" s="657"/>
      <c r="G477" s="724"/>
      <c r="H477" s="510"/>
      <c r="I477" s="511"/>
      <c r="J477" s="511"/>
      <c r="K477" s="511"/>
      <c r="L477" s="511"/>
      <c r="M477" s="512"/>
      <c r="N477" s="544"/>
      <c r="O477" s="545"/>
      <c r="P477" s="545"/>
      <c r="Q477" s="545"/>
      <c r="R477" s="545"/>
      <c r="S477" s="546"/>
      <c r="V477" s="447"/>
    </row>
    <row r="478" spans="2:22" ht="17.25" customHeight="1" x14ac:dyDescent="0.25">
      <c r="B478" s="657"/>
      <c r="C478" s="541"/>
      <c r="D478" s="657"/>
      <c r="E478" s="541"/>
      <c r="F478" s="657"/>
      <c r="G478" s="724"/>
      <c r="H478" s="510"/>
      <c r="I478" s="511"/>
      <c r="J478" s="511"/>
      <c r="K478" s="511"/>
      <c r="L478" s="511"/>
      <c r="M478" s="512"/>
      <c r="N478" s="544"/>
      <c r="O478" s="545"/>
      <c r="P478" s="545"/>
      <c r="Q478" s="545"/>
      <c r="R478" s="545"/>
      <c r="S478" s="546"/>
      <c r="V478" s="447"/>
    </row>
    <row r="479" spans="2:22" ht="17.25" customHeight="1" thickBot="1" x14ac:dyDescent="0.3">
      <c r="B479" s="492"/>
      <c r="C479" s="493"/>
      <c r="D479" s="492"/>
      <c r="E479" s="493"/>
      <c r="F479" s="492"/>
      <c r="G479" s="723"/>
      <c r="H479" s="577"/>
      <c r="I479" s="578"/>
      <c r="J479" s="578"/>
      <c r="K479" s="578"/>
      <c r="L479" s="578"/>
      <c r="M479" s="579"/>
      <c r="N479" s="713"/>
      <c r="O479" s="714"/>
      <c r="P479" s="714"/>
      <c r="Q479" s="714"/>
      <c r="R479" s="714"/>
      <c r="S479" s="715"/>
      <c r="V479" s="447"/>
    </row>
    <row r="480" spans="2:22" ht="17.25" customHeight="1" x14ac:dyDescent="0.25">
      <c r="B480" s="11"/>
      <c r="C480" s="11"/>
      <c r="D480" s="11"/>
      <c r="E480" s="11"/>
      <c r="F480" s="11"/>
      <c r="G480" s="11"/>
      <c r="H480" s="11"/>
      <c r="I480" s="11"/>
      <c r="J480" s="11"/>
      <c r="K480" s="14"/>
      <c r="L480" s="14"/>
      <c r="M480" s="15"/>
      <c r="N480" s="15"/>
      <c r="O480" s="15"/>
      <c r="P480" s="15"/>
      <c r="Q480" s="15"/>
      <c r="R480" s="13"/>
      <c r="V480" s="447"/>
    </row>
    <row r="481" spans="2:22" ht="17.25" customHeight="1" thickBot="1" x14ac:dyDescent="0.4">
      <c r="B481" s="1188" t="s">
        <v>1074</v>
      </c>
      <c r="C481" s="1188"/>
      <c r="D481" s="1188"/>
      <c r="E481" s="1188"/>
      <c r="F481" s="1188"/>
      <c r="G481" s="1188"/>
      <c r="H481" s="14"/>
      <c r="I481" s="14"/>
      <c r="J481" s="14"/>
      <c r="K481" s="14"/>
      <c r="L481" s="14"/>
      <c r="M481" s="15"/>
      <c r="N481" s="15"/>
      <c r="O481" s="15"/>
      <c r="P481" s="15"/>
      <c r="Q481" s="15"/>
      <c r="R481" s="13"/>
      <c r="V481" s="447"/>
    </row>
    <row r="482" spans="2:22" ht="17.25" customHeight="1" x14ac:dyDescent="0.25">
      <c r="B482" s="486" t="s">
        <v>111</v>
      </c>
      <c r="C482" s="488"/>
      <c r="D482" s="486" t="s">
        <v>112</v>
      </c>
      <c r="E482" s="488"/>
      <c r="F482" s="486" t="s">
        <v>113</v>
      </c>
      <c r="G482" s="488"/>
      <c r="H482" s="486" t="s">
        <v>164</v>
      </c>
      <c r="I482" s="488"/>
      <c r="J482" s="486" t="s">
        <v>249</v>
      </c>
      <c r="K482" s="488"/>
      <c r="L482" s="486" t="s">
        <v>261</v>
      </c>
      <c r="M482" s="488"/>
      <c r="N482" s="486" t="s">
        <v>260</v>
      </c>
      <c r="O482" s="488"/>
      <c r="P482" s="486" t="s">
        <v>262</v>
      </c>
      <c r="Q482" s="488"/>
      <c r="R482" s="486" t="s">
        <v>261</v>
      </c>
      <c r="S482" s="488"/>
      <c r="V482" s="448"/>
    </row>
    <row r="483" spans="2:22" ht="17.25" customHeight="1" x14ac:dyDescent="0.25">
      <c r="B483" s="501"/>
      <c r="C483" s="503"/>
      <c r="D483" s="501"/>
      <c r="E483" s="503"/>
      <c r="F483" s="501"/>
      <c r="G483" s="503"/>
      <c r="H483" s="501"/>
      <c r="I483" s="503"/>
      <c r="J483" s="501"/>
      <c r="K483" s="503"/>
      <c r="L483" s="501"/>
      <c r="M483" s="503"/>
      <c r="N483" s="501"/>
      <c r="O483" s="503"/>
      <c r="P483" s="501"/>
      <c r="Q483" s="503"/>
      <c r="R483" s="501"/>
      <c r="S483" s="503"/>
      <c r="V483" s="448"/>
    </row>
    <row r="484" spans="2:22" ht="17.25" customHeight="1" x14ac:dyDescent="0.25">
      <c r="B484" s="501"/>
      <c r="C484" s="503"/>
      <c r="D484" s="501"/>
      <c r="E484" s="503"/>
      <c r="F484" s="501"/>
      <c r="G484" s="503"/>
      <c r="H484" s="501"/>
      <c r="I484" s="503"/>
      <c r="J484" s="501"/>
      <c r="K484" s="503"/>
      <c r="L484" s="501"/>
      <c r="M484" s="503"/>
      <c r="N484" s="501"/>
      <c r="O484" s="503"/>
      <c r="P484" s="501"/>
      <c r="Q484" s="503"/>
      <c r="R484" s="501"/>
      <c r="S484" s="503"/>
    </row>
    <row r="485" spans="2:22" ht="17.25" customHeight="1" thickBot="1" x14ac:dyDescent="0.3">
      <c r="B485" s="504"/>
      <c r="C485" s="506"/>
      <c r="D485" s="504"/>
      <c r="E485" s="506"/>
      <c r="F485" s="504"/>
      <c r="G485" s="506"/>
      <c r="H485" s="504"/>
      <c r="I485" s="506"/>
      <c r="J485" s="504"/>
      <c r="K485" s="506"/>
      <c r="L485" s="504"/>
      <c r="M485" s="506"/>
      <c r="N485" s="504"/>
      <c r="O485" s="506"/>
      <c r="P485" s="504"/>
      <c r="Q485" s="506"/>
      <c r="R485" s="504"/>
      <c r="S485" s="506"/>
    </row>
    <row r="486" spans="2:22" ht="17.25" customHeight="1" thickBot="1" x14ac:dyDescent="0.3">
      <c r="B486" s="1182"/>
      <c r="C486" s="1183"/>
      <c r="D486" s="1182"/>
      <c r="E486" s="1183"/>
      <c r="F486" s="1182"/>
      <c r="G486" s="1183"/>
      <c r="H486" s="1205"/>
      <c r="I486" s="1206"/>
      <c r="J486" s="1205"/>
      <c r="K486" s="1206"/>
      <c r="L486" s="1205"/>
      <c r="M486" s="1206"/>
      <c r="N486" s="1205"/>
      <c r="O486" s="1206"/>
      <c r="P486" s="1182"/>
      <c r="Q486" s="1183"/>
      <c r="R486" s="1182"/>
      <c r="S486" s="1183"/>
    </row>
    <row r="487" spans="2:22" ht="17.25" customHeight="1" x14ac:dyDescent="0.25">
      <c r="B487" s="11"/>
      <c r="C487" s="11"/>
      <c r="D487" s="11"/>
      <c r="E487" s="11"/>
      <c r="F487" s="11"/>
      <c r="G487" s="11"/>
      <c r="H487" s="11"/>
      <c r="I487" s="11"/>
      <c r="J487" s="11"/>
      <c r="K487" s="14"/>
      <c r="L487" s="14"/>
      <c r="M487" s="15"/>
      <c r="N487" s="15"/>
      <c r="O487" s="15"/>
      <c r="P487" s="15"/>
      <c r="Q487" s="15"/>
      <c r="R487" s="13"/>
    </row>
    <row r="488" spans="2:22" ht="17.25" customHeight="1" thickBot="1" x14ac:dyDescent="0.3">
      <c r="B488" s="500" t="s">
        <v>557</v>
      </c>
      <c r="C488" s="500"/>
      <c r="D488" s="500"/>
      <c r="E488" s="24"/>
      <c r="F488" s="24"/>
      <c r="G488" s="24"/>
      <c r="H488" s="24"/>
      <c r="I488" s="23"/>
      <c r="J488" s="23"/>
      <c r="K488" s="23"/>
      <c r="L488" s="23"/>
      <c r="M488" s="23"/>
      <c r="N488" s="21"/>
    </row>
    <row r="489" spans="2:22" ht="17.25" customHeight="1" x14ac:dyDescent="0.25">
      <c r="B489" s="1015"/>
      <c r="C489" s="1016"/>
      <c r="D489" s="1016"/>
      <c r="E489" s="1016"/>
      <c r="F489" s="1016"/>
      <c r="G489" s="1016"/>
      <c r="H489" s="1016"/>
      <c r="I489" s="1016"/>
      <c r="J489" s="1016"/>
      <c r="K489" s="1016"/>
      <c r="L489" s="1016"/>
      <c r="M489" s="1016"/>
      <c r="N489" s="1016"/>
      <c r="O489" s="1016"/>
      <c r="P489" s="1016"/>
      <c r="Q489" s="1016"/>
      <c r="R489" s="1016"/>
      <c r="S489" s="1017"/>
    </row>
    <row r="490" spans="2:22" ht="17.25" customHeight="1" x14ac:dyDescent="0.25">
      <c r="B490" s="1201"/>
      <c r="C490" s="1202"/>
      <c r="D490" s="1202"/>
      <c r="E490" s="1202"/>
      <c r="F490" s="1202"/>
      <c r="G490" s="1202"/>
      <c r="H490" s="1202"/>
      <c r="I490" s="1202"/>
      <c r="J490" s="1202"/>
      <c r="K490" s="1202"/>
      <c r="L490" s="1202"/>
      <c r="M490" s="1202"/>
      <c r="N490" s="1202"/>
      <c r="O490" s="1202"/>
      <c r="P490" s="1202"/>
      <c r="Q490" s="1202"/>
      <c r="R490" s="1202"/>
      <c r="S490" s="1203"/>
    </row>
    <row r="491" spans="2:22" ht="17.25" customHeight="1" x14ac:dyDescent="0.25">
      <c r="B491" s="1201"/>
      <c r="C491" s="1202"/>
      <c r="D491" s="1202"/>
      <c r="E491" s="1202"/>
      <c r="F491" s="1202"/>
      <c r="G491" s="1202"/>
      <c r="H491" s="1202"/>
      <c r="I491" s="1202"/>
      <c r="J491" s="1202"/>
      <c r="K491" s="1202"/>
      <c r="L491" s="1202"/>
      <c r="M491" s="1202"/>
      <c r="N491" s="1202"/>
      <c r="O491" s="1202"/>
      <c r="P491" s="1202"/>
      <c r="Q491" s="1202"/>
      <c r="R491" s="1202"/>
      <c r="S491" s="1203"/>
    </row>
    <row r="492" spans="2:22" ht="17.25" customHeight="1" x14ac:dyDescent="0.25">
      <c r="B492" s="1201"/>
      <c r="C492" s="1202"/>
      <c r="D492" s="1202"/>
      <c r="E492" s="1202"/>
      <c r="F492" s="1202"/>
      <c r="G492" s="1202"/>
      <c r="H492" s="1202"/>
      <c r="I492" s="1202"/>
      <c r="J492" s="1202"/>
      <c r="K492" s="1202"/>
      <c r="L492" s="1202"/>
      <c r="M492" s="1202"/>
      <c r="N492" s="1202"/>
      <c r="O492" s="1202"/>
      <c r="P492" s="1202"/>
      <c r="Q492" s="1202"/>
      <c r="R492" s="1202"/>
      <c r="S492" s="1203"/>
    </row>
    <row r="493" spans="2:22" ht="17.25" customHeight="1" thickBot="1" x14ac:dyDescent="0.3">
      <c r="B493" s="1018"/>
      <c r="C493" s="1019"/>
      <c r="D493" s="1019"/>
      <c r="E493" s="1019"/>
      <c r="F493" s="1019"/>
      <c r="G493" s="1019"/>
      <c r="H493" s="1019"/>
      <c r="I493" s="1019"/>
      <c r="J493" s="1019"/>
      <c r="K493" s="1019"/>
      <c r="L493" s="1019"/>
      <c r="M493" s="1019"/>
      <c r="N493" s="1019"/>
      <c r="O493" s="1019"/>
      <c r="P493" s="1019"/>
      <c r="Q493" s="1019"/>
      <c r="R493" s="1019"/>
      <c r="S493" s="1020"/>
    </row>
    <row r="494" spans="2:22" ht="17.25" customHeight="1" x14ac:dyDescent="0.25">
      <c r="B494" s="11"/>
      <c r="C494" s="11"/>
      <c r="D494" s="11"/>
      <c r="E494" s="11"/>
      <c r="F494" s="11"/>
      <c r="G494" s="11"/>
      <c r="H494" s="11"/>
      <c r="I494" s="11"/>
      <c r="J494" s="11"/>
      <c r="K494" s="14"/>
      <c r="L494" s="14"/>
      <c r="M494" s="15"/>
      <c r="N494" s="15"/>
      <c r="O494" s="15"/>
      <c r="P494" s="15"/>
      <c r="Q494" s="15"/>
      <c r="R494" s="13"/>
    </row>
    <row r="495" spans="2:22" ht="17.25" customHeight="1" thickBot="1" x14ac:dyDescent="0.4">
      <c r="B495" s="1204" t="s">
        <v>1073</v>
      </c>
      <c r="C495" s="1204"/>
      <c r="D495" s="1204"/>
      <c r="E495" s="1204"/>
      <c r="F495" s="1204"/>
      <c r="G495" s="1204"/>
      <c r="L495" s="14"/>
      <c r="M495" s="15"/>
      <c r="N495" s="15"/>
      <c r="O495" s="15"/>
      <c r="P495" s="15"/>
      <c r="Q495" s="15"/>
      <c r="R495" s="13"/>
    </row>
    <row r="496" spans="2:22" ht="17.25" customHeight="1" x14ac:dyDescent="0.25">
      <c r="B496" s="486" t="s">
        <v>156</v>
      </c>
      <c r="C496" s="487"/>
      <c r="D496" s="487"/>
      <c r="E496" s="488"/>
      <c r="F496" s="507" t="s">
        <v>390</v>
      </c>
      <c r="G496" s="486" t="s">
        <v>250</v>
      </c>
      <c r="H496" s="487"/>
      <c r="I496" s="488"/>
      <c r="J496" s="1047" t="s">
        <v>157</v>
      </c>
      <c r="K496" s="935" t="s">
        <v>158</v>
      </c>
      <c r="L496" s="486" t="s">
        <v>159</v>
      </c>
      <c r="M496" s="487"/>
      <c r="N496" s="487"/>
      <c r="O496" s="488"/>
      <c r="P496" s="1003" t="s">
        <v>1001</v>
      </c>
      <c r="Q496" s="931"/>
      <c r="R496" s="559" t="s">
        <v>161</v>
      </c>
      <c r="S496" s="567"/>
      <c r="T496" s="573"/>
    </row>
    <row r="497" spans="2:21" ht="17.25" customHeight="1" x14ac:dyDescent="0.25">
      <c r="B497" s="501"/>
      <c r="C497" s="502"/>
      <c r="D497" s="502"/>
      <c r="E497" s="503"/>
      <c r="F497" s="508"/>
      <c r="G497" s="489"/>
      <c r="H497" s="490"/>
      <c r="I497" s="491"/>
      <c r="J497" s="491"/>
      <c r="K497" s="489"/>
      <c r="L497" s="501"/>
      <c r="M497" s="502"/>
      <c r="N497" s="502"/>
      <c r="O497" s="503"/>
      <c r="P497" s="558"/>
      <c r="Q497" s="555"/>
      <c r="R497" s="571"/>
      <c r="S497" s="568"/>
      <c r="T497" s="574"/>
    </row>
    <row r="498" spans="2:21" ht="17.25" customHeight="1" x14ac:dyDescent="0.25">
      <c r="B498" s="501"/>
      <c r="C498" s="502"/>
      <c r="D498" s="502"/>
      <c r="E498" s="503"/>
      <c r="F498" s="508"/>
      <c r="G498" s="571" t="s">
        <v>168</v>
      </c>
      <c r="H498" s="568" t="s">
        <v>166</v>
      </c>
      <c r="I498" s="574" t="s">
        <v>167</v>
      </c>
      <c r="J498" s="491"/>
      <c r="K498" s="489"/>
      <c r="L498" s="501"/>
      <c r="M498" s="502"/>
      <c r="N498" s="502"/>
      <c r="O498" s="503"/>
      <c r="P498" s="970"/>
      <c r="Q498" s="849"/>
      <c r="R498" s="571"/>
      <c r="S498" s="568"/>
      <c r="T498" s="574"/>
    </row>
    <row r="499" spans="2:21" ht="17.25" customHeight="1" thickBot="1" x14ac:dyDescent="0.3">
      <c r="B499" s="501"/>
      <c r="C499" s="502"/>
      <c r="D499" s="502"/>
      <c r="E499" s="503"/>
      <c r="F499" s="508"/>
      <c r="G499" s="571"/>
      <c r="H499" s="568"/>
      <c r="I499" s="574"/>
      <c r="J499" s="491"/>
      <c r="K499" s="489"/>
      <c r="L499" s="504"/>
      <c r="M499" s="505"/>
      <c r="N499" s="505"/>
      <c r="O499" s="506"/>
      <c r="P499" s="616"/>
      <c r="Q499" s="894"/>
      <c r="R499" s="561"/>
      <c r="S499" s="656"/>
      <c r="T499" s="575"/>
    </row>
    <row r="500" spans="2:21" ht="17.25" customHeight="1" x14ac:dyDescent="0.25">
      <c r="B500" s="1103" t="s">
        <v>1166</v>
      </c>
      <c r="C500" s="1104"/>
      <c r="D500" s="1104"/>
      <c r="E500" s="1105"/>
      <c r="F500" s="102">
        <f>SUM(G500:I500)</f>
        <v>0</v>
      </c>
      <c r="G500" s="444"/>
      <c r="H500" s="160"/>
      <c r="I500" s="161"/>
      <c r="J500" s="244"/>
      <c r="K500" s="297"/>
      <c r="L500" s="547"/>
      <c r="M500" s="1189"/>
      <c r="N500" s="1189"/>
      <c r="O500" s="1190"/>
      <c r="P500" s="542"/>
      <c r="Q500" s="659"/>
      <c r="R500" s="547"/>
      <c r="S500" s="548"/>
      <c r="T500" s="549"/>
    </row>
    <row r="501" spans="2:21" ht="17.25" customHeight="1" x14ac:dyDescent="0.25">
      <c r="B501" s="1191"/>
      <c r="C501" s="1192"/>
      <c r="D501" s="1192"/>
      <c r="E501" s="1193"/>
      <c r="F501" s="184">
        <f t="shared" ref="F501:F502" si="30">SUM(G501:I501)</f>
        <v>0</v>
      </c>
      <c r="G501" s="432"/>
      <c r="H501" s="164"/>
      <c r="I501" s="165"/>
      <c r="J501" s="318"/>
      <c r="K501" s="298"/>
      <c r="L501" s="520"/>
      <c r="M501" s="521"/>
      <c r="N501" s="521"/>
      <c r="O501" s="522"/>
      <c r="P501" s="540"/>
      <c r="Q501" s="724"/>
      <c r="R501" s="520"/>
      <c r="S501" s="521"/>
      <c r="T501" s="522"/>
    </row>
    <row r="502" spans="2:21" ht="17.25" customHeight="1" thickBot="1" x14ac:dyDescent="0.3">
      <c r="B502" s="1194"/>
      <c r="C502" s="1195"/>
      <c r="D502" s="1195"/>
      <c r="E502" s="1196"/>
      <c r="F502" s="103">
        <f t="shared" si="30"/>
        <v>0</v>
      </c>
      <c r="G502" s="435"/>
      <c r="H502" s="171"/>
      <c r="I502" s="172"/>
      <c r="J502" s="248"/>
      <c r="K502" s="299"/>
      <c r="L502" s="1097"/>
      <c r="M502" s="1098"/>
      <c r="N502" s="1098"/>
      <c r="O502" s="1099"/>
      <c r="P502" s="539"/>
      <c r="Q502" s="723"/>
      <c r="R502" s="1097"/>
      <c r="S502" s="1098"/>
      <c r="T502" s="1099"/>
    </row>
    <row r="503" spans="2:21" ht="17.25" customHeight="1" x14ac:dyDescent="0.25">
      <c r="B503" s="13"/>
      <c r="C503" s="13"/>
      <c r="D503" s="13"/>
      <c r="E503" s="13"/>
      <c r="F503" s="13"/>
      <c r="G503" s="13"/>
      <c r="H503" s="14"/>
      <c r="I503" s="14"/>
      <c r="J503" s="14"/>
      <c r="K503" s="14"/>
      <c r="L503" s="14"/>
      <c r="M503" s="14"/>
      <c r="N503" s="14"/>
      <c r="O503" s="14"/>
      <c r="P503" s="14"/>
      <c r="Q503" s="14"/>
      <c r="R503" s="13"/>
    </row>
    <row r="504" spans="2:21" ht="17.25" customHeight="1" x14ac:dyDescent="0.25">
      <c r="B504" s="687" t="s">
        <v>793</v>
      </c>
      <c r="C504" s="687"/>
      <c r="D504" s="687"/>
      <c r="E504" s="687"/>
      <c r="F504" s="687"/>
      <c r="G504" s="687"/>
    </row>
    <row r="505" spans="2:21" ht="17.25" customHeight="1" x14ac:dyDescent="0.25">
      <c r="B505" s="52"/>
      <c r="C505" s="52"/>
      <c r="D505" s="52"/>
      <c r="E505" s="52"/>
      <c r="F505" s="52"/>
      <c r="G505" s="52"/>
      <c r="H505" s="52"/>
      <c r="I505" s="52"/>
      <c r="J505" s="52"/>
      <c r="K505" s="52"/>
      <c r="L505" s="52"/>
      <c r="M505" s="52"/>
      <c r="N505" s="52"/>
      <c r="O505" s="52"/>
      <c r="P505" s="52"/>
      <c r="Q505" s="52"/>
      <c r="R505" s="52"/>
    </row>
    <row r="506" spans="2:21" ht="17.25" customHeight="1" thickBot="1" x14ac:dyDescent="0.3">
      <c r="B506" s="550" t="s">
        <v>791</v>
      </c>
      <c r="C506" s="550"/>
      <c r="D506" s="550"/>
      <c r="E506" s="550"/>
      <c r="F506" s="52"/>
      <c r="G506" s="52"/>
      <c r="H506" s="52"/>
      <c r="I506" s="52"/>
      <c r="J506" s="52"/>
      <c r="K506" s="52"/>
      <c r="L506" s="52"/>
      <c r="M506" s="52"/>
      <c r="N506" s="52"/>
      <c r="O506" s="52"/>
      <c r="P506" s="52"/>
      <c r="Q506" s="52"/>
      <c r="R506" s="52"/>
    </row>
    <row r="507" spans="2:21" ht="17.25" customHeight="1" x14ac:dyDescent="0.25">
      <c r="B507" s="729" t="s">
        <v>108</v>
      </c>
      <c r="C507" s="730"/>
      <c r="D507" s="730"/>
      <c r="E507" s="730"/>
      <c r="F507" s="730"/>
      <c r="G507" s="731"/>
      <c r="H507" s="765" t="s">
        <v>109</v>
      </c>
      <c r="I507" s="761"/>
      <c r="J507" s="761"/>
      <c r="K507" s="761"/>
      <c r="L507" s="761"/>
      <c r="M507" s="762"/>
      <c r="N507" s="765" t="s">
        <v>110</v>
      </c>
      <c r="O507" s="761"/>
      <c r="P507" s="761"/>
      <c r="Q507" s="761"/>
      <c r="R507" s="761"/>
      <c r="S507" s="762"/>
      <c r="T507" s="761" t="s">
        <v>948</v>
      </c>
      <c r="U507" s="762"/>
    </row>
    <row r="508" spans="2:21" ht="17.25" customHeight="1" thickBot="1" x14ac:dyDescent="0.3">
      <c r="B508" s="732"/>
      <c r="C508" s="733"/>
      <c r="D508" s="733"/>
      <c r="E508" s="733"/>
      <c r="F508" s="733"/>
      <c r="G508" s="734"/>
      <c r="H508" s="766"/>
      <c r="I508" s="767"/>
      <c r="J508" s="767"/>
      <c r="K508" s="767"/>
      <c r="L508" s="767"/>
      <c r="M508" s="768"/>
      <c r="N508" s="766"/>
      <c r="O508" s="767"/>
      <c r="P508" s="767"/>
      <c r="Q508" s="767"/>
      <c r="R508" s="767"/>
      <c r="S508" s="768"/>
      <c r="T508" s="763"/>
      <c r="U508" s="764"/>
    </row>
    <row r="509" spans="2:21" ht="17.25" customHeight="1" x14ac:dyDescent="0.25">
      <c r="B509" s="1071"/>
      <c r="C509" s="1072"/>
      <c r="D509" s="1072"/>
      <c r="E509" s="1072"/>
      <c r="F509" s="1072"/>
      <c r="G509" s="1073"/>
      <c r="H509" s="769"/>
      <c r="I509" s="770"/>
      <c r="J509" s="770"/>
      <c r="K509" s="770"/>
      <c r="L509" s="770"/>
      <c r="M509" s="771"/>
      <c r="N509" s="769"/>
      <c r="O509" s="770"/>
      <c r="P509" s="770"/>
      <c r="Q509" s="770"/>
      <c r="R509" s="770"/>
      <c r="S509" s="770"/>
      <c r="T509" s="529"/>
      <c r="U509" s="530"/>
    </row>
    <row r="510" spans="2:21" ht="17.25" customHeight="1" x14ac:dyDescent="0.25">
      <c r="B510" s="741"/>
      <c r="C510" s="742"/>
      <c r="D510" s="742"/>
      <c r="E510" s="742"/>
      <c r="F510" s="742"/>
      <c r="G510" s="743"/>
      <c r="H510" s="515"/>
      <c r="I510" s="516"/>
      <c r="J510" s="516"/>
      <c r="K510" s="516"/>
      <c r="L510" s="516"/>
      <c r="M510" s="534"/>
      <c r="N510" s="515"/>
      <c r="O510" s="516"/>
      <c r="P510" s="516"/>
      <c r="Q510" s="516"/>
      <c r="R510" s="516"/>
      <c r="S510" s="516"/>
      <c r="T510" s="531"/>
      <c r="U510" s="532"/>
    </row>
    <row r="511" spans="2:21" ht="17.25" customHeight="1" x14ac:dyDescent="0.25">
      <c r="B511" s="741"/>
      <c r="C511" s="742"/>
      <c r="D511" s="742"/>
      <c r="E511" s="742"/>
      <c r="F511" s="742"/>
      <c r="G511" s="743"/>
      <c r="H511" s="513"/>
      <c r="I511" s="514"/>
      <c r="J511" s="514"/>
      <c r="K511" s="514"/>
      <c r="L511" s="514"/>
      <c r="M511" s="533"/>
      <c r="N511" s="513"/>
      <c r="O511" s="514"/>
      <c r="P511" s="514"/>
      <c r="Q511" s="514"/>
      <c r="R511" s="514"/>
      <c r="S511" s="514"/>
      <c r="T511" s="531"/>
      <c r="U511" s="532"/>
    </row>
    <row r="512" spans="2:21" ht="17.25" customHeight="1" x14ac:dyDescent="0.25">
      <c r="B512" s="741"/>
      <c r="C512" s="742"/>
      <c r="D512" s="742"/>
      <c r="E512" s="742"/>
      <c r="F512" s="742"/>
      <c r="G512" s="743"/>
      <c r="H512" s="515"/>
      <c r="I512" s="516"/>
      <c r="J512" s="516"/>
      <c r="K512" s="516"/>
      <c r="L512" s="516"/>
      <c r="M512" s="534"/>
      <c r="N512" s="515"/>
      <c r="O512" s="516"/>
      <c r="P512" s="516"/>
      <c r="Q512" s="516"/>
      <c r="R512" s="516"/>
      <c r="S512" s="516"/>
      <c r="T512" s="531"/>
      <c r="U512" s="532"/>
    </row>
    <row r="513" spans="2:21" ht="17.25" customHeight="1" x14ac:dyDescent="0.25">
      <c r="B513" s="741"/>
      <c r="C513" s="742"/>
      <c r="D513" s="742"/>
      <c r="E513" s="742"/>
      <c r="F513" s="742"/>
      <c r="G513" s="743"/>
      <c r="H513" s="513"/>
      <c r="I513" s="514"/>
      <c r="J513" s="514"/>
      <c r="K513" s="514"/>
      <c r="L513" s="514"/>
      <c r="M513" s="533"/>
      <c r="N513" s="513"/>
      <c r="O513" s="514"/>
      <c r="P513" s="514"/>
      <c r="Q513" s="514"/>
      <c r="R513" s="514"/>
      <c r="S513" s="514"/>
      <c r="T513" s="531"/>
      <c r="U513" s="532"/>
    </row>
    <row r="514" spans="2:21" ht="17.25" customHeight="1" x14ac:dyDescent="0.25">
      <c r="B514" s="741"/>
      <c r="C514" s="742"/>
      <c r="D514" s="742"/>
      <c r="E514" s="742"/>
      <c r="F514" s="742"/>
      <c r="G514" s="743"/>
      <c r="H514" s="515"/>
      <c r="I514" s="516"/>
      <c r="J514" s="516"/>
      <c r="K514" s="516"/>
      <c r="L514" s="516"/>
      <c r="M514" s="534"/>
      <c r="N514" s="515"/>
      <c r="O514" s="516"/>
      <c r="P514" s="516"/>
      <c r="Q514" s="516"/>
      <c r="R514" s="516"/>
      <c r="S514" s="516"/>
      <c r="T514" s="531"/>
      <c r="U514" s="532"/>
    </row>
    <row r="515" spans="2:21" ht="17.25" customHeight="1" x14ac:dyDescent="0.25">
      <c r="B515" s="741"/>
      <c r="C515" s="742"/>
      <c r="D515" s="742"/>
      <c r="E515" s="742"/>
      <c r="F515" s="742"/>
      <c r="G515" s="743"/>
      <c r="H515" s="513"/>
      <c r="I515" s="514"/>
      <c r="J515" s="514"/>
      <c r="K515" s="514"/>
      <c r="L515" s="514"/>
      <c r="M515" s="533"/>
      <c r="N515" s="513"/>
      <c r="O515" s="514"/>
      <c r="P515" s="514"/>
      <c r="Q515" s="514"/>
      <c r="R515" s="514"/>
      <c r="S515" s="514"/>
      <c r="T515" s="531"/>
      <c r="U515" s="532"/>
    </row>
    <row r="516" spans="2:21" ht="17.25" customHeight="1" thickBot="1" x14ac:dyDescent="0.3">
      <c r="B516" s="744"/>
      <c r="C516" s="745"/>
      <c r="D516" s="745"/>
      <c r="E516" s="745"/>
      <c r="F516" s="745"/>
      <c r="G516" s="746"/>
      <c r="H516" s="783"/>
      <c r="I516" s="784"/>
      <c r="J516" s="784"/>
      <c r="K516" s="784"/>
      <c r="L516" s="784"/>
      <c r="M516" s="785"/>
      <c r="N516" s="783"/>
      <c r="O516" s="784"/>
      <c r="P516" s="784"/>
      <c r="Q516" s="784"/>
      <c r="R516" s="784"/>
      <c r="S516" s="784"/>
      <c r="T516" s="786"/>
      <c r="U516" s="787"/>
    </row>
    <row r="517" spans="2:21" ht="17.25" customHeight="1" x14ac:dyDescent="0.25">
      <c r="B517" s="61"/>
      <c r="C517" s="61"/>
      <c r="D517" s="61"/>
      <c r="E517" s="61"/>
      <c r="F517" s="61"/>
      <c r="G517" s="61"/>
      <c r="H517" s="61"/>
      <c r="I517" s="61"/>
      <c r="J517" s="61"/>
      <c r="K517" s="61"/>
      <c r="L517" s="61"/>
      <c r="M517" s="61"/>
      <c r="N517" s="61"/>
      <c r="O517" s="61"/>
      <c r="P517" s="61"/>
      <c r="Q517" s="61"/>
      <c r="R517" s="61"/>
      <c r="S517" s="47"/>
      <c r="T517" s="47"/>
      <c r="U517" s="47"/>
    </row>
    <row r="518" spans="2:21" ht="17.25" customHeight="1" thickBot="1" x14ac:dyDescent="0.3">
      <c r="B518" s="550" t="s">
        <v>794</v>
      </c>
      <c r="C518" s="550"/>
      <c r="D518" s="550"/>
      <c r="E518" s="550"/>
      <c r="F518" s="550"/>
      <c r="G518" s="550"/>
      <c r="H518" s="61"/>
      <c r="I518" s="61"/>
      <c r="J518" s="61"/>
      <c r="K518" s="61"/>
      <c r="L518" s="61"/>
      <c r="M518" s="61"/>
      <c r="N518" s="61"/>
      <c r="O518" s="61"/>
      <c r="P518" s="61"/>
      <c r="Q518" s="61"/>
      <c r="R518" s="61"/>
      <c r="S518" s="47"/>
      <c r="T518" s="47"/>
      <c r="U518" s="47"/>
    </row>
    <row r="519" spans="2:21" ht="17.25" customHeight="1" thickBot="1" x14ac:dyDescent="0.3">
      <c r="B519" s="61"/>
      <c r="C519" s="61"/>
      <c r="D519" s="61"/>
      <c r="E519" s="61"/>
      <c r="F519" s="61"/>
      <c r="G519" s="61"/>
      <c r="H519" s="61"/>
      <c r="I519" s="61"/>
      <c r="J519" s="61"/>
      <c r="K519" s="729" t="s">
        <v>114</v>
      </c>
      <c r="L519" s="730"/>
      <c r="M519" s="730"/>
      <c r="N519" s="730"/>
      <c r="O519" s="1093"/>
      <c r="P519" s="1095" t="s">
        <v>115</v>
      </c>
      <c r="Q519" s="761"/>
      <c r="R519" s="761"/>
      <c r="S519" s="761"/>
      <c r="T519" s="762"/>
      <c r="U519" s="47"/>
    </row>
    <row r="520" spans="2:21" ht="17.25" customHeight="1" thickBot="1" x14ac:dyDescent="0.3">
      <c r="B520" s="1230" t="s">
        <v>393</v>
      </c>
      <c r="C520" s="1231"/>
      <c r="D520" s="1232"/>
      <c r="E520" s="1041" t="s">
        <v>373</v>
      </c>
      <c r="F520" s="1042"/>
      <c r="G520" s="1042"/>
      <c r="H520" s="1042"/>
      <c r="I520" s="1043"/>
      <c r="J520" s="61"/>
      <c r="K520" s="732"/>
      <c r="L520" s="733"/>
      <c r="M520" s="733"/>
      <c r="N520" s="733"/>
      <c r="O520" s="1094"/>
      <c r="P520" s="1096"/>
      <c r="Q520" s="767"/>
      <c r="R520" s="767"/>
      <c r="S520" s="767"/>
      <c r="T520" s="768"/>
      <c r="U520" s="47"/>
    </row>
    <row r="521" spans="2:21" ht="35.25" customHeight="1" x14ac:dyDescent="0.25">
      <c r="B521" s="889" t="s">
        <v>796</v>
      </c>
      <c r="C521" s="890"/>
      <c r="D521" s="1079"/>
      <c r="E521" s="1086" t="s">
        <v>1167</v>
      </c>
      <c r="F521" s="1087"/>
      <c r="G521" s="1087"/>
      <c r="H521" s="1087"/>
      <c r="I521" s="1088"/>
      <c r="J521" s="61"/>
      <c r="K521" s="1198"/>
      <c r="L521" s="1199"/>
      <c r="M521" s="1199"/>
      <c r="N521" s="1199"/>
      <c r="O521" s="1200"/>
      <c r="P521" s="367"/>
      <c r="Q521" s="368"/>
      <c r="R521" s="368"/>
      <c r="S521" s="368"/>
      <c r="T521" s="369"/>
      <c r="U521" s="47"/>
    </row>
    <row r="522" spans="2:21" ht="17.25" customHeight="1" x14ac:dyDescent="0.25">
      <c r="B522" s="1100" t="s">
        <v>394</v>
      </c>
      <c r="C522" s="1101"/>
      <c r="D522" s="1102"/>
      <c r="E522" s="1089" t="s">
        <v>373</v>
      </c>
      <c r="F522" s="1087"/>
      <c r="G522" s="1087"/>
      <c r="H522" s="1087"/>
      <c r="I522" s="1088"/>
      <c r="J522" s="61"/>
      <c r="K522" s="838"/>
      <c r="L522" s="839"/>
      <c r="M522" s="839"/>
      <c r="N522" s="839"/>
      <c r="O522" s="839"/>
      <c r="P522" s="1078"/>
      <c r="Q522" s="994"/>
      <c r="R522" s="994"/>
      <c r="S522" s="994"/>
      <c r="T522" s="995"/>
      <c r="U522" s="47"/>
    </row>
    <row r="523" spans="2:21" ht="17.25" customHeight="1" x14ac:dyDescent="0.25">
      <c r="B523" s="1100" t="s">
        <v>797</v>
      </c>
      <c r="C523" s="1101"/>
      <c r="D523" s="1102"/>
      <c r="E523" s="1089" t="s">
        <v>374</v>
      </c>
      <c r="F523" s="1087"/>
      <c r="G523" s="1087"/>
      <c r="H523" s="1087"/>
      <c r="I523" s="1088"/>
      <c r="J523" s="61"/>
      <c r="K523" s="838"/>
      <c r="L523" s="839"/>
      <c r="M523" s="839"/>
      <c r="N523" s="839"/>
      <c r="O523" s="839"/>
      <c r="P523" s="1078"/>
      <c r="Q523" s="994"/>
      <c r="R523" s="994"/>
      <c r="S523" s="994"/>
      <c r="T523" s="995"/>
      <c r="U523" s="47"/>
    </row>
    <row r="524" spans="2:21" ht="17.25" customHeight="1" x14ac:dyDescent="0.25">
      <c r="B524" s="1100" t="s">
        <v>748</v>
      </c>
      <c r="C524" s="1101"/>
      <c r="D524" s="1102"/>
      <c r="E524" s="669" t="s">
        <v>374</v>
      </c>
      <c r="F524" s="1075"/>
      <c r="G524" s="1075"/>
      <c r="H524" s="1075"/>
      <c r="I524" s="670"/>
      <c r="J524" s="61"/>
      <c r="K524" s="993"/>
      <c r="L524" s="994"/>
      <c r="M524" s="994"/>
      <c r="N524" s="994"/>
      <c r="O524" s="1184"/>
      <c r="P524" s="300"/>
      <c r="Q524" s="301"/>
      <c r="R524" s="301"/>
      <c r="S524" s="301"/>
      <c r="T524" s="302"/>
      <c r="U524" s="47"/>
    </row>
    <row r="525" spans="2:21" ht="17.25" customHeight="1" x14ac:dyDescent="0.25">
      <c r="B525" s="1100" t="s">
        <v>395</v>
      </c>
      <c r="C525" s="1101"/>
      <c r="D525" s="1102"/>
      <c r="E525" s="1090"/>
      <c r="F525" s="1091"/>
      <c r="G525" s="1091"/>
      <c r="H525" s="1091"/>
      <c r="I525" s="1092"/>
      <c r="J525" s="61"/>
      <c r="K525" s="838"/>
      <c r="L525" s="839"/>
      <c r="M525" s="839"/>
      <c r="N525" s="839"/>
      <c r="O525" s="839"/>
      <c r="P525" s="1078"/>
      <c r="Q525" s="994"/>
      <c r="R525" s="994"/>
      <c r="S525" s="994"/>
      <c r="T525" s="995"/>
      <c r="U525" s="47"/>
    </row>
    <row r="526" spans="2:21" ht="17.25" customHeight="1" x14ac:dyDescent="0.25">
      <c r="B526" s="1106" t="s">
        <v>396</v>
      </c>
      <c r="C526" s="1107"/>
      <c r="D526" s="1108"/>
      <c r="E526" s="1090"/>
      <c r="F526" s="1091"/>
      <c r="G526" s="1091"/>
      <c r="H526" s="1091"/>
      <c r="I526" s="1092"/>
      <c r="J526" s="61"/>
      <c r="K526" s="838"/>
      <c r="L526" s="839"/>
      <c r="M526" s="839"/>
      <c r="N526" s="839"/>
      <c r="O526" s="839"/>
      <c r="P526" s="1078"/>
      <c r="Q526" s="994"/>
      <c r="R526" s="994"/>
      <c r="S526" s="994"/>
      <c r="T526" s="995"/>
      <c r="U526" s="47"/>
    </row>
    <row r="527" spans="2:21" ht="17.25" customHeight="1" thickBot="1" x14ac:dyDescent="0.3">
      <c r="B527" s="757" t="s">
        <v>397</v>
      </c>
      <c r="C527" s="758"/>
      <c r="D527" s="759"/>
      <c r="E527" s="1080"/>
      <c r="F527" s="1081"/>
      <c r="G527" s="1081"/>
      <c r="H527" s="1081"/>
      <c r="I527" s="1082"/>
      <c r="J527" s="61"/>
      <c r="K527" s="666"/>
      <c r="L527" s="667"/>
      <c r="M527" s="667"/>
      <c r="N527" s="667"/>
      <c r="O527" s="667"/>
      <c r="P527" s="1197"/>
      <c r="Q527" s="984"/>
      <c r="R527" s="984"/>
      <c r="S527" s="984"/>
      <c r="T527" s="985"/>
      <c r="U527" s="47"/>
    </row>
    <row r="528" spans="2:21" ht="17.25" customHeight="1" x14ac:dyDescent="0.25">
      <c r="B528" s="13"/>
      <c r="C528" s="13"/>
      <c r="D528" s="13"/>
      <c r="E528" s="13"/>
      <c r="F528" s="13"/>
      <c r="G528" s="13"/>
      <c r="H528" s="14"/>
      <c r="I528" s="14"/>
      <c r="J528" s="14"/>
      <c r="K528" s="14"/>
      <c r="L528" s="14"/>
      <c r="M528" s="14"/>
      <c r="N528" s="14"/>
      <c r="O528" s="14"/>
      <c r="P528" s="14"/>
      <c r="Q528" s="14"/>
      <c r="R528" s="13"/>
    </row>
    <row r="529" spans="2:19" ht="17.25" customHeight="1" x14ac:dyDescent="0.25">
      <c r="B529" s="683" t="s">
        <v>890</v>
      </c>
      <c r="C529" s="683"/>
      <c r="D529" s="683"/>
      <c r="E529" s="683"/>
      <c r="F529" s="683"/>
      <c r="G529" s="683"/>
      <c r="H529" s="683"/>
      <c r="I529" s="683"/>
      <c r="J529" s="683"/>
      <c r="K529" s="683"/>
      <c r="L529" s="683"/>
      <c r="M529" s="683"/>
      <c r="N529" s="683"/>
      <c r="O529" s="683"/>
      <c r="P529" s="683"/>
      <c r="Q529" s="683"/>
      <c r="R529" s="683"/>
      <c r="S529" s="683"/>
    </row>
    <row r="530" spans="2:19" ht="17.25" customHeight="1" x14ac:dyDescent="0.25">
      <c r="B530" s="683"/>
      <c r="C530" s="683"/>
      <c r="D530" s="683"/>
      <c r="E530" s="683"/>
      <c r="F530" s="683"/>
      <c r="G530" s="683"/>
      <c r="H530" s="683"/>
      <c r="I530" s="683"/>
      <c r="J530" s="683"/>
      <c r="K530" s="683"/>
      <c r="L530" s="683"/>
      <c r="M530" s="683"/>
      <c r="N530" s="683"/>
      <c r="O530" s="683"/>
      <c r="P530" s="683"/>
      <c r="Q530" s="683"/>
      <c r="R530" s="683"/>
      <c r="S530" s="683"/>
    </row>
    <row r="531" spans="2:19" ht="17.25" customHeight="1" thickBot="1" x14ac:dyDescent="0.3"/>
    <row r="532" spans="2:19" ht="17.25" customHeight="1" x14ac:dyDescent="0.25">
      <c r="B532" s="772" t="s">
        <v>257</v>
      </c>
      <c r="C532" s="775" t="s">
        <v>116</v>
      </c>
      <c r="D532" s="776"/>
      <c r="E532" s="646" t="s">
        <v>258</v>
      </c>
      <c r="F532" s="648"/>
      <c r="G532" s="797" t="s">
        <v>117</v>
      </c>
      <c r="H532" s="798"/>
      <c r="I532" s="832"/>
      <c r="J532" s="751" t="s">
        <v>118</v>
      </c>
      <c r="K532" s="752"/>
      <c r="L532" s="752"/>
      <c r="M532" s="753"/>
      <c r="O532" s="760" t="s">
        <v>119</v>
      </c>
      <c r="P532" s="760"/>
      <c r="Q532" s="760"/>
      <c r="R532" s="760"/>
      <c r="S532" s="760"/>
    </row>
    <row r="533" spans="2:19" ht="17.25" customHeight="1" thickBot="1" x14ac:dyDescent="0.3">
      <c r="B533" s="773"/>
      <c r="C533" s="777"/>
      <c r="D533" s="778"/>
      <c r="E533" s="649"/>
      <c r="F533" s="651"/>
      <c r="G533" s="799"/>
      <c r="H533" s="800"/>
      <c r="I533" s="945"/>
      <c r="J533" s="754">
        <v>1</v>
      </c>
      <c r="K533" s="747">
        <v>0.75</v>
      </c>
      <c r="L533" s="747">
        <v>0.5</v>
      </c>
      <c r="M533" s="728" t="s">
        <v>120</v>
      </c>
      <c r="O533" s="19"/>
      <c r="P533" s="19"/>
      <c r="Q533" s="19"/>
      <c r="R533" s="19"/>
      <c r="S533" s="19"/>
    </row>
    <row r="534" spans="2:19" ht="17.25" customHeight="1" x14ac:dyDescent="0.25">
      <c r="B534" s="774"/>
      <c r="C534" s="779"/>
      <c r="D534" s="780"/>
      <c r="E534" s="781"/>
      <c r="F534" s="782"/>
      <c r="G534" s="799"/>
      <c r="H534" s="800"/>
      <c r="I534" s="945"/>
      <c r="J534" s="755"/>
      <c r="K534" s="748"/>
      <c r="L534" s="748"/>
      <c r="M534" s="527"/>
      <c r="O534" s="950"/>
      <c r="P534" s="951"/>
      <c r="Q534" s="951"/>
      <c r="R534" s="951"/>
      <c r="S534" s="952"/>
    </row>
    <row r="535" spans="2:19" ht="17.25" customHeight="1" thickBot="1" x14ac:dyDescent="0.3">
      <c r="B535" s="774"/>
      <c r="C535" s="779"/>
      <c r="D535" s="780"/>
      <c r="E535" s="781"/>
      <c r="F535" s="782"/>
      <c r="G535" s="801"/>
      <c r="H535" s="802"/>
      <c r="I535" s="859"/>
      <c r="J535" s="756"/>
      <c r="K535" s="749"/>
      <c r="L535" s="749"/>
      <c r="M535" s="750"/>
      <c r="O535" s="953"/>
      <c r="P535" s="954"/>
      <c r="Q535" s="954"/>
      <c r="R535" s="954"/>
      <c r="S535" s="955"/>
    </row>
    <row r="536" spans="2:19" ht="99.75" x14ac:dyDescent="0.25">
      <c r="B536" s="772" t="s">
        <v>171</v>
      </c>
      <c r="C536" s="1025" t="s">
        <v>121</v>
      </c>
      <c r="D536" s="1026"/>
      <c r="E536" s="646" t="s">
        <v>122</v>
      </c>
      <c r="F536" s="648"/>
      <c r="G536" s="1065" t="s">
        <v>123</v>
      </c>
      <c r="H536" s="1066"/>
      <c r="I536" s="1067"/>
      <c r="J536" s="303" t="s">
        <v>1168</v>
      </c>
      <c r="K536" s="304" t="s">
        <v>1169</v>
      </c>
      <c r="L536" s="304"/>
      <c r="M536" s="305"/>
      <c r="O536" s="953"/>
      <c r="P536" s="954"/>
      <c r="Q536" s="954"/>
      <c r="R536" s="954"/>
      <c r="S536" s="955"/>
    </row>
    <row r="537" spans="2:19" ht="71.25" x14ac:dyDescent="0.25">
      <c r="B537" s="773"/>
      <c r="C537" s="1027"/>
      <c r="D537" s="1028"/>
      <c r="E537" s="649"/>
      <c r="F537" s="651"/>
      <c r="G537" s="811" t="s">
        <v>124</v>
      </c>
      <c r="H537" s="812"/>
      <c r="I537" s="813"/>
      <c r="J537" s="306" t="s">
        <v>1170</v>
      </c>
      <c r="K537" s="307" t="s">
        <v>1171</v>
      </c>
      <c r="L537" s="307"/>
      <c r="M537" s="308"/>
      <c r="O537" s="953"/>
      <c r="P537" s="954"/>
      <c r="Q537" s="954"/>
      <c r="R537" s="954"/>
      <c r="S537" s="955"/>
    </row>
    <row r="538" spans="2:19" ht="86.25" thickBot="1" x14ac:dyDescent="0.3">
      <c r="B538" s="820"/>
      <c r="C538" s="1029"/>
      <c r="D538" s="1030"/>
      <c r="E538" s="652"/>
      <c r="F538" s="613"/>
      <c r="G538" s="814" t="s">
        <v>125</v>
      </c>
      <c r="H538" s="815"/>
      <c r="I538" s="816"/>
      <c r="J538" s="309" t="s">
        <v>1172</v>
      </c>
      <c r="K538" s="310" t="s">
        <v>1173</v>
      </c>
      <c r="L538" s="310"/>
      <c r="M538" s="311"/>
      <c r="O538" s="953"/>
      <c r="P538" s="954"/>
      <c r="Q538" s="954"/>
      <c r="R538" s="954"/>
      <c r="S538" s="955"/>
    </row>
    <row r="539" spans="2:19" ht="71.25" x14ac:dyDescent="0.25">
      <c r="B539" s="818" t="s">
        <v>253</v>
      </c>
      <c r="C539" s="1031" t="s">
        <v>126</v>
      </c>
      <c r="D539" s="1032"/>
      <c r="E539" s="817" t="s">
        <v>127</v>
      </c>
      <c r="F539" s="612"/>
      <c r="G539" s="1065" t="s">
        <v>123</v>
      </c>
      <c r="H539" s="1066"/>
      <c r="I539" s="1067"/>
      <c r="J539" s="312" t="s">
        <v>1174</v>
      </c>
      <c r="K539" s="313" t="s">
        <v>1175</v>
      </c>
      <c r="L539" s="313" t="s">
        <v>1176</v>
      </c>
      <c r="M539" s="314"/>
      <c r="O539" s="953"/>
      <c r="P539" s="954"/>
      <c r="Q539" s="954"/>
      <c r="R539" s="954"/>
      <c r="S539" s="955"/>
    </row>
    <row r="540" spans="2:19" ht="85.5" x14ac:dyDescent="0.25">
      <c r="B540" s="773"/>
      <c r="C540" s="1027"/>
      <c r="D540" s="1028"/>
      <c r="E540" s="649"/>
      <c r="F540" s="651"/>
      <c r="G540" s="811" t="s">
        <v>124</v>
      </c>
      <c r="H540" s="812"/>
      <c r="I540" s="813"/>
      <c r="J540" s="306" t="s">
        <v>1177</v>
      </c>
      <c r="K540" s="307" t="s">
        <v>1178</v>
      </c>
      <c r="L540" s="481" t="s">
        <v>1179</v>
      </c>
      <c r="M540" s="482" t="s">
        <v>1180</v>
      </c>
      <c r="O540" s="953"/>
      <c r="P540" s="954"/>
      <c r="Q540" s="954"/>
      <c r="R540" s="954"/>
      <c r="S540" s="955"/>
    </row>
    <row r="541" spans="2:19" ht="114.75" thickBot="1" x14ac:dyDescent="0.3">
      <c r="B541" s="774"/>
      <c r="C541" s="1033"/>
      <c r="D541" s="1034"/>
      <c r="E541" s="781"/>
      <c r="F541" s="782"/>
      <c r="G541" s="814" t="s">
        <v>125</v>
      </c>
      <c r="H541" s="815"/>
      <c r="I541" s="816"/>
      <c r="J541" s="315" t="s">
        <v>1181</v>
      </c>
      <c r="K541" s="316" t="s">
        <v>1182</v>
      </c>
      <c r="L541" s="316" t="s">
        <v>1183</v>
      </c>
      <c r="M541" s="317"/>
      <c r="O541" s="953"/>
      <c r="P541" s="954"/>
      <c r="Q541" s="954"/>
      <c r="R541" s="954"/>
      <c r="S541" s="955"/>
    </row>
    <row r="542" spans="2:19" ht="85.5" x14ac:dyDescent="0.25">
      <c r="B542" s="772" t="s">
        <v>254</v>
      </c>
      <c r="C542" s="1025" t="s">
        <v>128</v>
      </c>
      <c r="D542" s="1026"/>
      <c r="E542" s="646" t="s">
        <v>129</v>
      </c>
      <c r="F542" s="648"/>
      <c r="G542" s="1065" t="s">
        <v>123</v>
      </c>
      <c r="H542" s="1066"/>
      <c r="I542" s="1067"/>
      <c r="J542" s="303" t="s">
        <v>1184</v>
      </c>
      <c r="K542" s="304" t="s">
        <v>1185</v>
      </c>
      <c r="L542" s="304"/>
      <c r="M542" s="305"/>
      <c r="O542" s="953"/>
      <c r="P542" s="954"/>
      <c r="Q542" s="954"/>
      <c r="R542" s="954"/>
      <c r="S542" s="955"/>
    </row>
    <row r="543" spans="2:19" ht="71.25" x14ac:dyDescent="0.25">
      <c r="B543" s="773"/>
      <c r="C543" s="1027"/>
      <c r="D543" s="1028"/>
      <c r="E543" s="649"/>
      <c r="F543" s="651"/>
      <c r="G543" s="811" t="s">
        <v>124</v>
      </c>
      <c r="H543" s="812"/>
      <c r="I543" s="813"/>
      <c r="J543" s="306" t="s">
        <v>1186</v>
      </c>
      <c r="K543" s="307" t="s">
        <v>1187</v>
      </c>
      <c r="L543" s="1225" t="s">
        <v>1189</v>
      </c>
      <c r="M543" s="1226"/>
      <c r="O543" s="953"/>
      <c r="P543" s="954"/>
      <c r="Q543" s="954"/>
      <c r="R543" s="954"/>
      <c r="S543" s="955"/>
    </row>
    <row r="544" spans="2:19" ht="86.25" thickBot="1" x14ac:dyDescent="0.3">
      <c r="B544" s="820"/>
      <c r="C544" s="1029"/>
      <c r="D544" s="1030"/>
      <c r="E544" s="652"/>
      <c r="F544" s="613"/>
      <c r="G544" s="1068" t="s">
        <v>125</v>
      </c>
      <c r="H544" s="1069"/>
      <c r="I544" s="1070"/>
      <c r="J544" s="315" t="s">
        <v>1188</v>
      </c>
      <c r="K544" s="316"/>
      <c r="L544" s="316" t="s">
        <v>1183</v>
      </c>
      <c r="M544" s="317"/>
      <c r="O544" s="953"/>
      <c r="P544" s="954"/>
      <c r="Q544" s="954"/>
      <c r="R544" s="954"/>
      <c r="S544" s="955"/>
    </row>
    <row r="545" spans="2:19" ht="15" customHeight="1" x14ac:dyDescent="0.25">
      <c r="B545" s="803" t="s">
        <v>255</v>
      </c>
      <c r="C545" s="791" t="s">
        <v>130</v>
      </c>
      <c r="D545" s="792"/>
      <c r="E545" s="797" t="s">
        <v>251</v>
      </c>
      <c r="F545" s="798"/>
      <c r="G545" s="1035" t="s">
        <v>123</v>
      </c>
      <c r="H545" s="1036"/>
      <c r="I545" s="1037"/>
      <c r="J545" s="303" t="s">
        <v>1190</v>
      </c>
      <c r="K545" s="304" t="s">
        <v>1191</v>
      </c>
      <c r="L545" s="304"/>
      <c r="M545" s="305"/>
      <c r="O545" s="953"/>
      <c r="P545" s="954"/>
      <c r="Q545" s="954"/>
      <c r="R545" s="954"/>
      <c r="S545" s="955"/>
    </row>
    <row r="546" spans="2:19" ht="142.5" x14ac:dyDescent="0.25">
      <c r="B546" s="804"/>
      <c r="C546" s="793"/>
      <c r="D546" s="794"/>
      <c r="E546" s="799"/>
      <c r="F546" s="800"/>
      <c r="G546" s="1038" t="s">
        <v>124</v>
      </c>
      <c r="H546" s="1039"/>
      <c r="I546" s="1040"/>
      <c r="J546" s="306" t="s">
        <v>1192</v>
      </c>
      <c r="K546" s="307"/>
      <c r="L546" s="307" t="s">
        <v>1193</v>
      </c>
      <c r="M546" s="308"/>
      <c r="O546" s="953"/>
      <c r="P546" s="954"/>
      <c r="Q546" s="954"/>
      <c r="R546" s="954"/>
      <c r="S546" s="955"/>
    </row>
    <row r="547" spans="2:19" ht="100.5" thickBot="1" x14ac:dyDescent="0.3">
      <c r="B547" s="805"/>
      <c r="C547" s="795"/>
      <c r="D547" s="796"/>
      <c r="E547" s="801"/>
      <c r="F547" s="802"/>
      <c r="G547" s="788" t="s">
        <v>125</v>
      </c>
      <c r="H547" s="789"/>
      <c r="I547" s="790"/>
      <c r="J547" s="309" t="s">
        <v>1194</v>
      </c>
      <c r="K547" s="310" t="s">
        <v>1195</v>
      </c>
      <c r="L547" s="310" t="s">
        <v>1196</v>
      </c>
      <c r="M547" s="311"/>
      <c r="O547" s="953"/>
      <c r="P547" s="954"/>
      <c r="Q547" s="954"/>
      <c r="R547" s="954"/>
      <c r="S547" s="955"/>
    </row>
    <row r="548" spans="2:19" ht="71.25" x14ac:dyDescent="0.25">
      <c r="B548" s="818" t="s">
        <v>256</v>
      </c>
      <c r="C548" s="1031" t="s">
        <v>131</v>
      </c>
      <c r="D548" s="1032"/>
      <c r="E548" s="1059" t="s">
        <v>132</v>
      </c>
      <c r="F548" s="1060"/>
      <c r="G548" s="808" t="s">
        <v>123</v>
      </c>
      <c r="H548" s="809"/>
      <c r="I548" s="810"/>
      <c r="J548" s="312" t="s">
        <v>1197</v>
      </c>
      <c r="K548" s="313" t="s">
        <v>1198</v>
      </c>
      <c r="L548" s="313"/>
      <c r="M548" s="314"/>
      <c r="O548" s="953"/>
      <c r="P548" s="954"/>
      <c r="Q548" s="954"/>
      <c r="R548" s="954"/>
      <c r="S548" s="955"/>
    </row>
    <row r="549" spans="2:19" ht="28.5" x14ac:dyDescent="0.25">
      <c r="B549" s="773"/>
      <c r="C549" s="1027"/>
      <c r="D549" s="1028"/>
      <c r="E549" s="1061"/>
      <c r="F549" s="1062"/>
      <c r="G549" s="811" t="s">
        <v>124</v>
      </c>
      <c r="H549" s="812"/>
      <c r="I549" s="813"/>
      <c r="J549" s="306" t="s">
        <v>1199</v>
      </c>
      <c r="K549" s="307" t="s">
        <v>1200</v>
      </c>
      <c r="L549" s="307"/>
      <c r="M549" s="308"/>
      <c r="O549" s="953"/>
      <c r="P549" s="954"/>
      <c r="Q549" s="954"/>
      <c r="R549" s="954"/>
      <c r="S549" s="955"/>
    </row>
    <row r="550" spans="2:19" ht="57.75" thickBot="1" x14ac:dyDescent="0.3">
      <c r="B550" s="820"/>
      <c r="C550" s="1029"/>
      <c r="D550" s="1030"/>
      <c r="E550" s="1063"/>
      <c r="F550" s="1064"/>
      <c r="G550" s="814" t="s">
        <v>125</v>
      </c>
      <c r="H550" s="815"/>
      <c r="I550" s="816"/>
      <c r="J550" s="309" t="s">
        <v>1201</v>
      </c>
      <c r="K550" s="310"/>
      <c r="L550" s="310"/>
      <c r="M550" s="311" t="s">
        <v>1202</v>
      </c>
      <c r="O550" s="956"/>
      <c r="P550" s="957"/>
      <c r="Q550" s="957"/>
      <c r="R550" s="957"/>
      <c r="S550" s="958"/>
    </row>
    <row r="551" spans="2:19" ht="17.25" customHeight="1" x14ac:dyDescent="0.25">
      <c r="B551" s="30"/>
      <c r="C551" s="31"/>
      <c r="D551" s="32"/>
      <c r="E551" s="33"/>
      <c r="F551" s="33"/>
      <c r="G551" s="34"/>
      <c r="H551" s="34"/>
      <c r="I551" s="34"/>
      <c r="J551" s="35"/>
      <c r="K551" s="35"/>
      <c r="L551" s="16"/>
      <c r="M551" s="16"/>
      <c r="N551" s="16"/>
    </row>
    <row r="552" spans="2:19" ht="17.25" customHeight="1" x14ac:dyDescent="0.25">
      <c r="B552" s="683" t="s">
        <v>133</v>
      </c>
      <c r="C552" s="683"/>
      <c r="D552" s="683"/>
      <c r="E552" s="683"/>
      <c r="F552" s="683"/>
      <c r="G552" s="683"/>
      <c r="H552" s="683"/>
      <c r="I552" s="683"/>
      <c r="J552" s="683"/>
      <c r="K552" s="683"/>
      <c r="L552" s="683"/>
      <c r="M552" s="683"/>
      <c r="N552" s="683"/>
      <c r="O552" s="683"/>
      <c r="P552" s="683"/>
      <c r="Q552" s="683"/>
      <c r="R552" s="683"/>
      <c r="S552" s="683"/>
    </row>
    <row r="553" spans="2:19" ht="17.25" customHeight="1" x14ac:dyDescent="0.25">
      <c r="B553" s="683"/>
      <c r="C553" s="683"/>
      <c r="D553" s="683"/>
      <c r="E553" s="683"/>
      <c r="F553" s="683"/>
      <c r="G553" s="683"/>
      <c r="H553" s="683"/>
      <c r="I553" s="683"/>
      <c r="J553" s="683"/>
      <c r="K553" s="683"/>
      <c r="L553" s="683"/>
      <c r="M553" s="683"/>
      <c r="N553" s="683"/>
      <c r="O553" s="683"/>
      <c r="P553" s="683"/>
      <c r="Q553" s="683"/>
      <c r="R553" s="683"/>
      <c r="S553" s="683"/>
    </row>
    <row r="554" spans="2:19" ht="17.25" customHeight="1" x14ac:dyDescent="0.25"/>
    <row r="555" spans="2:19" ht="17.25" customHeight="1" x14ac:dyDescent="0.25">
      <c r="B555" s="760" t="s">
        <v>134</v>
      </c>
      <c r="C555" s="760"/>
      <c r="D555" s="760"/>
      <c r="E555" s="760"/>
      <c r="F555" s="17"/>
      <c r="G555" s="17"/>
      <c r="H555" s="17"/>
      <c r="I555" s="17"/>
      <c r="J555" s="18"/>
      <c r="K555" s="18"/>
      <c r="L555" s="19"/>
      <c r="M555" s="19"/>
      <c r="N555" s="19"/>
      <c r="O555" s="19"/>
      <c r="P555" s="19"/>
      <c r="Q555" s="19"/>
      <c r="R555" s="19"/>
    </row>
    <row r="556" spans="2:19" ht="17.25" customHeight="1" thickBot="1" x14ac:dyDescent="0.3">
      <c r="B556" s="806" t="s">
        <v>135</v>
      </c>
      <c r="C556" s="806"/>
      <c r="D556" s="806"/>
      <c r="E556" s="62"/>
      <c r="F556" s="62"/>
      <c r="G556" s="62"/>
      <c r="H556" s="62"/>
      <c r="I556" s="62"/>
      <c r="J556" s="47"/>
      <c r="K556" s="47"/>
      <c r="L556" s="63"/>
      <c r="M556" s="63"/>
      <c r="N556" s="64"/>
      <c r="O556" s="64"/>
      <c r="P556" s="64"/>
      <c r="Q556" s="807" t="s">
        <v>136</v>
      </c>
      <c r="R556" s="807"/>
      <c r="S556" s="807"/>
    </row>
    <row r="557" spans="2:19" ht="17.25" customHeight="1" x14ac:dyDescent="0.25">
      <c r="B557" s="585" t="s">
        <v>1203</v>
      </c>
      <c r="C557" s="586"/>
      <c r="D557" s="586"/>
      <c r="E557" s="586"/>
      <c r="F557" s="586"/>
      <c r="G557" s="586"/>
      <c r="H557" s="586"/>
      <c r="I557" s="586"/>
      <c r="J557" s="587"/>
      <c r="K557" s="585" t="s">
        <v>1204</v>
      </c>
      <c r="L557" s="586"/>
      <c r="M557" s="586"/>
      <c r="N557" s="586"/>
      <c r="O557" s="586"/>
      <c r="P557" s="586"/>
      <c r="Q557" s="586"/>
      <c r="R557" s="586"/>
      <c r="S557" s="587"/>
    </row>
    <row r="558" spans="2:19" ht="17.25" customHeight="1" x14ac:dyDescent="0.25">
      <c r="B558" s="588"/>
      <c r="C558" s="589"/>
      <c r="D558" s="589"/>
      <c r="E558" s="589"/>
      <c r="F558" s="589"/>
      <c r="G558" s="589"/>
      <c r="H558" s="589"/>
      <c r="I558" s="589"/>
      <c r="J558" s="590"/>
      <c r="K558" s="588"/>
      <c r="L558" s="589"/>
      <c r="M558" s="589"/>
      <c r="N558" s="589"/>
      <c r="O558" s="589"/>
      <c r="P558" s="589"/>
      <c r="Q558" s="589"/>
      <c r="R558" s="589"/>
      <c r="S558" s="590"/>
    </row>
    <row r="559" spans="2:19" ht="17.25" customHeight="1" thickBot="1" x14ac:dyDescent="0.3">
      <c r="B559" s="591"/>
      <c r="C559" s="592"/>
      <c r="D559" s="592"/>
      <c r="E559" s="592"/>
      <c r="F559" s="592"/>
      <c r="G559" s="592"/>
      <c r="H559" s="592"/>
      <c r="I559" s="592"/>
      <c r="J559" s="593"/>
      <c r="K559" s="591"/>
      <c r="L559" s="592"/>
      <c r="M559" s="592"/>
      <c r="N559" s="592"/>
      <c r="O559" s="592"/>
      <c r="P559" s="592"/>
      <c r="Q559" s="592"/>
      <c r="R559" s="592"/>
      <c r="S559" s="593"/>
    </row>
    <row r="560" spans="2:19" ht="17.25" customHeight="1" x14ac:dyDescent="0.25">
      <c r="B560" s="585" t="s">
        <v>1205</v>
      </c>
      <c r="C560" s="586"/>
      <c r="D560" s="586"/>
      <c r="E560" s="586"/>
      <c r="F560" s="586"/>
      <c r="G560" s="586"/>
      <c r="H560" s="586"/>
      <c r="I560" s="586"/>
      <c r="J560" s="587"/>
      <c r="K560" s="585" t="s">
        <v>1206</v>
      </c>
      <c r="L560" s="586"/>
      <c r="M560" s="586"/>
      <c r="N560" s="586"/>
      <c r="O560" s="586"/>
      <c r="P560" s="586"/>
      <c r="Q560" s="586"/>
      <c r="R560" s="586"/>
      <c r="S560" s="587"/>
    </row>
    <row r="561" spans="2:21" ht="17.25" customHeight="1" x14ac:dyDescent="0.25">
      <c r="B561" s="588"/>
      <c r="C561" s="589"/>
      <c r="D561" s="589"/>
      <c r="E561" s="589"/>
      <c r="F561" s="589"/>
      <c r="G561" s="589"/>
      <c r="H561" s="589"/>
      <c r="I561" s="589"/>
      <c r="J561" s="590"/>
      <c r="K561" s="588"/>
      <c r="L561" s="589"/>
      <c r="M561" s="589"/>
      <c r="N561" s="589"/>
      <c r="O561" s="589"/>
      <c r="P561" s="589"/>
      <c r="Q561" s="589"/>
      <c r="R561" s="589"/>
      <c r="S561" s="590"/>
    </row>
    <row r="562" spans="2:21" ht="17.25" customHeight="1" x14ac:dyDescent="0.25">
      <c r="B562" s="588"/>
      <c r="C562" s="589"/>
      <c r="D562" s="589"/>
      <c r="E562" s="589"/>
      <c r="F562" s="589"/>
      <c r="G562" s="589"/>
      <c r="H562" s="589"/>
      <c r="I562" s="589"/>
      <c r="J562" s="590"/>
      <c r="K562" s="588"/>
      <c r="L562" s="589"/>
      <c r="M562" s="589"/>
      <c r="N562" s="589"/>
      <c r="O562" s="589"/>
      <c r="P562" s="589"/>
      <c r="Q562" s="589"/>
      <c r="R562" s="589"/>
      <c r="S562" s="590"/>
    </row>
    <row r="563" spans="2:21" ht="17.25" customHeight="1" thickBot="1" x14ac:dyDescent="0.3">
      <c r="B563" s="591"/>
      <c r="C563" s="592"/>
      <c r="D563" s="592"/>
      <c r="E563" s="592"/>
      <c r="F563" s="592"/>
      <c r="G563" s="592"/>
      <c r="H563" s="592"/>
      <c r="I563" s="592"/>
      <c r="J563" s="593"/>
      <c r="K563" s="591"/>
      <c r="L563" s="592"/>
      <c r="M563" s="592"/>
      <c r="N563" s="592"/>
      <c r="O563" s="592"/>
      <c r="P563" s="592"/>
      <c r="Q563" s="592"/>
      <c r="R563" s="592"/>
      <c r="S563" s="593"/>
    </row>
    <row r="564" spans="2:21" ht="17.25" customHeight="1" x14ac:dyDescent="0.25">
      <c r="B564" s="819" t="s">
        <v>137</v>
      </c>
      <c r="C564" s="819"/>
      <c r="D564" s="819"/>
      <c r="E564" s="64"/>
      <c r="F564" s="64"/>
      <c r="G564" s="64"/>
      <c r="H564" s="64"/>
      <c r="I564" s="64"/>
      <c r="J564" s="47"/>
      <c r="K564" s="47"/>
      <c r="L564" s="63"/>
      <c r="M564" s="63"/>
      <c r="N564" s="64"/>
      <c r="O564" s="64"/>
      <c r="P564" s="64"/>
      <c r="Q564" s="1074" t="s">
        <v>179</v>
      </c>
      <c r="R564" s="1074"/>
      <c r="S564" s="1074"/>
    </row>
    <row r="565" spans="2:21" ht="17.25" customHeight="1" x14ac:dyDescent="0.25">
      <c r="B565" s="19"/>
      <c r="C565" s="19"/>
      <c r="D565" s="19"/>
      <c r="E565" s="19"/>
      <c r="F565" s="19"/>
      <c r="G565" s="19"/>
      <c r="H565" s="19"/>
      <c r="I565" s="19"/>
      <c r="J565" s="18"/>
      <c r="K565" s="18"/>
      <c r="L565" s="19"/>
      <c r="M565" s="19"/>
      <c r="N565" s="19"/>
      <c r="O565" s="19"/>
      <c r="P565" s="19"/>
      <c r="Q565" s="19"/>
      <c r="R565" s="19"/>
    </row>
    <row r="566" spans="2:21" ht="17.25" customHeight="1" x14ac:dyDescent="0.25">
      <c r="B566" s="760" t="s">
        <v>138</v>
      </c>
      <c r="C566" s="760"/>
      <c r="D566" s="760"/>
      <c r="E566" s="760"/>
      <c r="F566" s="19"/>
      <c r="G566" s="19"/>
      <c r="H566" s="19"/>
      <c r="I566" s="19"/>
      <c r="J566" s="18"/>
      <c r="K566" s="18"/>
      <c r="L566" s="19"/>
      <c r="M566" s="19"/>
      <c r="N566" s="19"/>
      <c r="O566" s="19"/>
      <c r="P566" s="19"/>
      <c r="Q566" s="19"/>
      <c r="R566" s="19"/>
    </row>
    <row r="567" spans="2:21" s="5" customFormat="1" ht="17.25" customHeight="1" thickBot="1" x14ac:dyDescent="0.3">
      <c r="B567" s="806" t="s">
        <v>135</v>
      </c>
      <c r="C567" s="806"/>
      <c r="D567" s="806"/>
      <c r="E567" s="62"/>
      <c r="F567" s="62"/>
      <c r="G567" s="62"/>
      <c r="H567" s="62"/>
      <c r="I567" s="62"/>
      <c r="J567" s="47"/>
      <c r="K567" s="47"/>
      <c r="L567" s="63"/>
      <c r="M567" s="63"/>
      <c r="N567" s="64"/>
      <c r="O567" s="64"/>
      <c r="P567" s="64"/>
      <c r="Q567" s="807" t="s">
        <v>136</v>
      </c>
      <c r="R567" s="807"/>
      <c r="S567" s="807"/>
      <c r="T567" s="65"/>
      <c r="U567" s="65"/>
    </row>
    <row r="568" spans="2:21" s="5" customFormat="1" ht="17.25" customHeight="1" x14ac:dyDescent="0.25">
      <c r="B568" s="585" t="s">
        <v>1207</v>
      </c>
      <c r="C568" s="586"/>
      <c r="D568" s="586"/>
      <c r="E568" s="586"/>
      <c r="F568" s="586"/>
      <c r="G568" s="586"/>
      <c r="H568" s="586"/>
      <c r="I568" s="586"/>
      <c r="J568" s="587"/>
      <c r="K568" s="585" t="s">
        <v>1208</v>
      </c>
      <c r="L568" s="586"/>
      <c r="M568" s="586"/>
      <c r="N568" s="586"/>
      <c r="O568" s="586"/>
      <c r="P568" s="586"/>
      <c r="Q568" s="586"/>
      <c r="R568" s="586"/>
      <c r="S568" s="587"/>
      <c r="T568" s="66"/>
      <c r="U568" s="66"/>
    </row>
    <row r="569" spans="2:21" s="5" customFormat="1" ht="17.25" customHeight="1" x14ac:dyDescent="0.25">
      <c r="B569" s="588"/>
      <c r="C569" s="589"/>
      <c r="D569" s="589"/>
      <c r="E569" s="589"/>
      <c r="F569" s="589"/>
      <c r="G569" s="589"/>
      <c r="H569" s="589"/>
      <c r="I569" s="589"/>
      <c r="J569" s="590"/>
      <c r="K569" s="588"/>
      <c r="L569" s="589"/>
      <c r="M569" s="589"/>
      <c r="N569" s="589"/>
      <c r="O569" s="589"/>
      <c r="P569" s="589"/>
      <c r="Q569" s="589"/>
      <c r="R569" s="589"/>
      <c r="S569" s="590"/>
      <c r="T569" s="66"/>
      <c r="U569" s="66"/>
    </row>
    <row r="570" spans="2:21" s="5" customFormat="1" ht="17.25" customHeight="1" thickBot="1" x14ac:dyDescent="0.3">
      <c r="B570" s="591"/>
      <c r="C570" s="592"/>
      <c r="D570" s="592"/>
      <c r="E570" s="592"/>
      <c r="F570" s="592"/>
      <c r="G570" s="592"/>
      <c r="H570" s="592"/>
      <c r="I570" s="592"/>
      <c r="J570" s="593"/>
      <c r="K570" s="591"/>
      <c r="L570" s="592"/>
      <c r="M570" s="592"/>
      <c r="N570" s="592"/>
      <c r="O570" s="592"/>
      <c r="P570" s="592"/>
      <c r="Q570" s="592"/>
      <c r="R570" s="592"/>
      <c r="S570" s="593"/>
      <c r="T570" s="66"/>
      <c r="U570" s="66"/>
    </row>
    <row r="571" spans="2:21" s="5" customFormat="1" ht="17.25" customHeight="1" x14ac:dyDescent="0.25">
      <c r="B571" s="585" t="s">
        <v>1209</v>
      </c>
      <c r="C571" s="586"/>
      <c r="D571" s="586"/>
      <c r="E571" s="586"/>
      <c r="F571" s="586"/>
      <c r="G571" s="586"/>
      <c r="H571" s="586"/>
      <c r="I571" s="586"/>
      <c r="J571" s="587"/>
      <c r="K571" s="585" t="s">
        <v>1210</v>
      </c>
      <c r="L571" s="586"/>
      <c r="M571" s="586"/>
      <c r="N571" s="586"/>
      <c r="O571" s="586"/>
      <c r="P571" s="586"/>
      <c r="Q571" s="586"/>
      <c r="R571" s="586"/>
      <c r="S571" s="587"/>
      <c r="T571" s="66"/>
      <c r="U571" s="66"/>
    </row>
    <row r="572" spans="2:21" s="5" customFormat="1" ht="17.25" customHeight="1" x14ac:dyDescent="0.25">
      <c r="B572" s="588"/>
      <c r="C572" s="589"/>
      <c r="D572" s="589"/>
      <c r="E572" s="589"/>
      <c r="F572" s="589"/>
      <c r="G572" s="589"/>
      <c r="H572" s="589"/>
      <c r="I572" s="589"/>
      <c r="J572" s="590"/>
      <c r="K572" s="588"/>
      <c r="L572" s="589"/>
      <c r="M572" s="589"/>
      <c r="N572" s="589"/>
      <c r="O572" s="589"/>
      <c r="P572" s="589"/>
      <c r="Q572" s="589"/>
      <c r="R572" s="589"/>
      <c r="S572" s="590"/>
      <c r="T572" s="66"/>
      <c r="U572" s="66"/>
    </row>
    <row r="573" spans="2:21" s="5" customFormat="1" ht="17.25" customHeight="1" x14ac:dyDescent="0.25">
      <c r="B573" s="588"/>
      <c r="C573" s="589"/>
      <c r="D573" s="589"/>
      <c r="E573" s="589"/>
      <c r="F573" s="589"/>
      <c r="G573" s="589"/>
      <c r="H573" s="589"/>
      <c r="I573" s="589"/>
      <c r="J573" s="590"/>
      <c r="K573" s="588"/>
      <c r="L573" s="589"/>
      <c r="M573" s="589"/>
      <c r="N573" s="589"/>
      <c r="O573" s="589"/>
      <c r="P573" s="589"/>
      <c r="Q573" s="589"/>
      <c r="R573" s="589"/>
      <c r="S573" s="590"/>
      <c r="T573" s="66"/>
      <c r="U573" s="66"/>
    </row>
    <row r="574" spans="2:21" s="5" customFormat="1" ht="17.25" customHeight="1" x14ac:dyDescent="0.25">
      <c r="B574" s="588"/>
      <c r="C574" s="589"/>
      <c r="D574" s="589"/>
      <c r="E574" s="589"/>
      <c r="F574" s="589"/>
      <c r="G574" s="589"/>
      <c r="H574" s="589"/>
      <c r="I574" s="589"/>
      <c r="J574" s="590"/>
      <c r="K574" s="588"/>
      <c r="L574" s="589"/>
      <c r="M574" s="589"/>
      <c r="N574" s="589"/>
      <c r="O574" s="589"/>
      <c r="P574" s="589"/>
      <c r="Q574" s="589"/>
      <c r="R574" s="589"/>
      <c r="S574" s="590"/>
      <c r="T574" s="66"/>
      <c r="U574" s="66"/>
    </row>
    <row r="575" spans="2:21" s="5" customFormat="1" ht="17.25" customHeight="1" x14ac:dyDescent="0.25">
      <c r="B575" s="588"/>
      <c r="C575" s="589"/>
      <c r="D575" s="589"/>
      <c r="E575" s="589"/>
      <c r="F575" s="589"/>
      <c r="G575" s="589"/>
      <c r="H575" s="589"/>
      <c r="I575" s="589"/>
      <c r="J575" s="590"/>
      <c r="K575" s="588"/>
      <c r="L575" s="589"/>
      <c r="M575" s="589"/>
      <c r="N575" s="589"/>
      <c r="O575" s="589"/>
      <c r="P575" s="589"/>
      <c r="Q575" s="589"/>
      <c r="R575" s="589"/>
      <c r="S575" s="590"/>
      <c r="T575" s="66"/>
      <c r="U575" s="66"/>
    </row>
    <row r="576" spans="2:21" s="5" customFormat="1" ht="17.25" customHeight="1" thickBot="1" x14ac:dyDescent="0.3">
      <c r="B576" s="591"/>
      <c r="C576" s="592"/>
      <c r="D576" s="592"/>
      <c r="E576" s="592"/>
      <c r="F576" s="592"/>
      <c r="G576" s="592"/>
      <c r="H576" s="592"/>
      <c r="I576" s="592"/>
      <c r="J576" s="593"/>
      <c r="K576" s="591"/>
      <c r="L576" s="592"/>
      <c r="M576" s="592"/>
      <c r="N576" s="592"/>
      <c r="O576" s="592"/>
      <c r="P576" s="592"/>
      <c r="Q576" s="592"/>
      <c r="R576" s="592"/>
      <c r="S576" s="593"/>
      <c r="T576" s="66"/>
      <c r="U576" s="66"/>
    </row>
    <row r="577" spans="2:21" s="5" customFormat="1" ht="17.25" customHeight="1" x14ac:dyDescent="0.25">
      <c r="B577" s="819" t="s">
        <v>137</v>
      </c>
      <c r="C577" s="819"/>
      <c r="D577" s="819"/>
      <c r="E577" s="64"/>
      <c r="F577" s="64"/>
      <c r="G577" s="64"/>
      <c r="H577" s="64"/>
      <c r="I577" s="64"/>
      <c r="J577" s="47"/>
      <c r="K577" s="47"/>
      <c r="L577" s="63"/>
      <c r="M577" s="63"/>
      <c r="N577" s="64"/>
      <c r="O577" s="64"/>
      <c r="P577" s="64"/>
      <c r="Q577" s="1074" t="s">
        <v>179</v>
      </c>
      <c r="R577" s="1074"/>
      <c r="S577" s="1074"/>
      <c r="T577" s="65"/>
      <c r="U577" s="65"/>
    </row>
    <row r="578" spans="2:21" ht="17.25" customHeight="1" x14ac:dyDescent="0.25">
      <c r="B578" s="64"/>
      <c r="C578" s="64"/>
      <c r="D578" s="64"/>
      <c r="E578" s="64"/>
      <c r="F578" s="64"/>
      <c r="G578" s="64"/>
      <c r="H578" s="64"/>
      <c r="I578" s="64"/>
      <c r="J578" s="63"/>
      <c r="K578" s="63"/>
      <c r="L578" s="64"/>
      <c r="M578" s="64"/>
      <c r="N578" s="64"/>
      <c r="O578" s="64"/>
      <c r="P578" s="64"/>
      <c r="Q578" s="64"/>
      <c r="R578" s="47"/>
      <c r="S578" s="47"/>
      <c r="T578" s="47"/>
      <c r="U578" s="47"/>
    </row>
    <row r="579" spans="2:21" ht="17.25" customHeight="1" x14ac:dyDescent="0.25">
      <c r="B579" s="760" t="s">
        <v>123</v>
      </c>
      <c r="C579" s="760"/>
      <c r="D579" s="760"/>
      <c r="E579" s="760"/>
    </row>
    <row r="580" spans="2:21" s="5" customFormat="1" ht="17.25" customHeight="1" thickBot="1" x14ac:dyDescent="0.3">
      <c r="B580" s="806" t="s">
        <v>135</v>
      </c>
      <c r="C580" s="806"/>
      <c r="D580" s="806"/>
      <c r="E580" s="62"/>
      <c r="F580" s="62"/>
      <c r="G580" s="62"/>
      <c r="H580" s="62"/>
      <c r="I580" s="62"/>
      <c r="J580" s="47"/>
      <c r="K580" s="47"/>
      <c r="L580" s="63"/>
      <c r="M580" s="63"/>
      <c r="N580" s="64"/>
      <c r="O580" s="64"/>
      <c r="P580" s="64"/>
      <c r="Q580" s="807" t="s">
        <v>136</v>
      </c>
      <c r="R580" s="807"/>
      <c r="S580" s="807"/>
      <c r="T580" s="65"/>
      <c r="U580" s="65"/>
    </row>
    <row r="581" spans="2:21" s="5" customFormat="1" ht="17.25" customHeight="1" x14ac:dyDescent="0.25">
      <c r="B581" s="585" t="s">
        <v>1211</v>
      </c>
      <c r="C581" s="586"/>
      <c r="D581" s="586"/>
      <c r="E581" s="586"/>
      <c r="F581" s="586"/>
      <c r="G581" s="586"/>
      <c r="H581" s="586"/>
      <c r="I581" s="586"/>
      <c r="J581" s="587"/>
      <c r="K581" s="585" t="s">
        <v>1212</v>
      </c>
      <c r="L581" s="586"/>
      <c r="M581" s="586"/>
      <c r="N581" s="586"/>
      <c r="O581" s="586"/>
      <c r="P581" s="586"/>
      <c r="Q581" s="586"/>
      <c r="R581" s="586"/>
      <c r="S581" s="587"/>
      <c r="T581" s="66"/>
      <c r="U581" s="66"/>
    </row>
    <row r="582" spans="2:21" s="5" customFormat="1" ht="17.25" customHeight="1" x14ac:dyDescent="0.25">
      <c r="B582" s="588"/>
      <c r="C582" s="589"/>
      <c r="D582" s="589"/>
      <c r="E582" s="589"/>
      <c r="F582" s="589"/>
      <c r="G582" s="589"/>
      <c r="H582" s="589"/>
      <c r="I582" s="589"/>
      <c r="J582" s="590"/>
      <c r="K582" s="588"/>
      <c r="L582" s="589"/>
      <c r="M582" s="589"/>
      <c r="N582" s="589"/>
      <c r="O582" s="589"/>
      <c r="P582" s="589"/>
      <c r="Q582" s="589"/>
      <c r="R582" s="589"/>
      <c r="S582" s="590"/>
      <c r="T582" s="66"/>
      <c r="U582" s="66"/>
    </row>
    <row r="583" spans="2:21" s="5" customFormat="1" ht="17.25" customHeight="1" thickBot="1" x14ac:dyDescent="0.3">
      <c r="B583" s="591"/>
      <c r="C583" s="592"/>
      <c r="D583" s="592"/>
      <c r="E583" s="592"/>
      <c r="F583" s="592"/>
      <c r="G583" s="592"/>
      <c r="H583" s="592"/>
      <c r="I583" s="592"/>
      <c r="J583" s="593"/>
      <c r="K583" s="591"/>
      <c r="L583" s="592"/>
      <c r="M583" s="592"/>
      <c r="N583" s="592"/>
      <c r="O583" s="592"/>
      <c r="P583" s="592"/>
      <c r="Q583" s="592"/>
      <c r="R583" s="592"/>
      <c r="S583" s="593"/>
      <c r="T583" s="66"/>
      <c r="U583" s="66"/>
    </row>
    <row r="584" spans="2:21" s="5" customFormat="1" ht="17.25" customHeight="1" x14ac:dyDescent="0.25">
      <c r="B584" s="585" t="s">
        <v>1213</v>
      </c>
      <c r="C584" s="586"/>
      <c r="D584" s="586"/>
      <c r="E584" s="586"/>
      <c r="F584" s="586"/>
      <c r="G584" s="586"/>
      <c r="H584" s="586"/>
      <c r="I584" s="586"/>
      <c r="J584" s="587"/>
      <c r="K584" s="585" t="s">
        <v>1214</v>
      </c>
      <c r="L584" s="586"/>
      <c r="M584" s="586"/>
      <c r="N584" s="586"/>
      <c r="O584" s="586"/>
      <c r="P584" s="586"/>
      <c r="Q584" s="586"/>
      <c r="R584" s="586"/>
      <c r="S584" s="587"/>
      <c r="T584" s="66"/>
      <c r="U584" s="66"/>
    </row>
    <row r="585" spans="2:21" s="5" customFormat="1" ht="17.25" customHeight="1" x14ac:dyDescent="0.25">
      <c r="B585" s="588"/>
      <c r="C585" s="589"/>
      <c r="D585" s="589"/>
      <c r="E585" s="589"/>
      <c r="F585" s="589"/>
      <c r="G585" s="589"/>
      <c r="H585" s="589"/>
      <c r="I585" s="589"/>
      <c r="J585" s="590"/>
      <c r="K585" s="588"/>
      <c r="L585" s="589"/>
      <c r="M585" s="589"/>
      <c r="N585" s="589"/>
      <c r="O585" s="589"/>
      <c r="P585" s="589"/>
      <c r="Q585" s="589"/>
      <c r="R585" s="589"/>
      <c r="S585" s="590"/>
      <c r="T585" s="66"/>
      <c r="U585" s="66"/>
    </row>
    <row r="586" spans="2:21" s="5" customFormat="1" ht="17.25" customHeight="1" thickBot="1" x14ac:dyDescent="0.3">
      <c r="B586" s="591"/>
      <c r="C586" s="592"/>
      <c r="D586" s="592"/>
      <c r="E586" s="592"/>
      <c r="F586" s="592"/>
      <c r="G586" s="592"/>
      <c r="H586" s="592"/>
      <c r="I586" s="592"/>
      <c r="J586" s="593"/>
      <c r="K586" s="591"/>
      <c r="L586" s="592"/>
      <c r="M586" s="592"/>
      <c r="N586" s="592"/>
      <c r="O586" s="592"/>
      <c r="P586" s="592"/>
      <c r="Q586" s="592"/>
      <c r="R586" s="592"/>
      <c r="S586" s="593"/>
      <c r="T586" s="66"/>
      <c r="U586" s="66"/>
    </row>
    <row r="587" spans="2:21" s="5" customFormat="1" ht="17.25" customHeight="1" x14ac:dyDescent="0.25">
      <c r="B587" s="819" t="s">
        <v>137</v>
      </c>
      <c r="C587" s="819"/>
      <c r="D587" s="819"/>
      <c r="E587" s="64"/>
      <c r="F587" s="64"/>
      <c r="G587" s="64"/>
      <c r="H587" s="64"/>
      <c r="I587" s="64"/>
      <c r="J587" s="47"/>
      <c r="K587" s="47"/>
      <c r="L587" s="63"/>
      <c r="M587" s="63"/>
      <c r="N587" s="64"/>
      <c r="O587" s="64"/>
      <c r="P587" s="64"/>
      <c r="Q587" s="1074" t="s">
        <v>179</v>
      </c>
      <c r="R587" s="1074"/>
      <c r="S587" s="1074"/>
      <c r="T587" s="65"/>
      <c r="U587" s="65"/>
    </row>
    <row r="588" spans="2:21" ht="17.25" customHeight="1" x14ac:dyDescent="0.25"/>
    <row r="589" spans="2:21" ht="17.25" customHeight="1" x14ac:dyDescent="0.25">
      <c r="B589" s="760" t="s">
        <v>1077</v>
      </c>
      <c r="C589" s="760"/>
      <c r="D589" s="760"/>
      <c r="E589" s="760"/>
      <c r="F589" s="760"/>
      <c r="G589" s="760"/>
      <c r="H589" s="760"/>
      <c r="I589" s="760"/>
      <c r="J589" s="760"/>
      <c r="K589" s="760"/>
    </row>
    <row r="590" spans="2:21" ht="17.25" customHeight="1" thickBot="1" x14ac:dyDescent="0.3"/>
    <row r="591" spans="2:21" ht="17.25" customHeight="1" x14ac:dyDescent="0.25">
      <c r="B591" s="585" t="s">
        <v>1215</v>
      </c>
      <c r="C591" s="586"/>
      <c r="D591" s="586"/>
      <c r="E591" s="586"/>
      <c r="F591" s="586"/>
      <c r="G591" s="586"/>
      <c r="H591" s="586"/>
      <c r="I591" s="586"/>
      <c r="J591" s="586"/>
      <c r="K591" s="586"/>
      <c r="L591" s="586"/>
      <c r="M591" s="586"/>
      <c r="N591" s="586"/>
      <c r="O591" s="586"/>
      <c r="P591" s="586"/>
      <c r="Q591" s="586"/>
      <c r="R591" s="586"/>
      <c r="S591" s="587"/>
    </row>
    <row r="592" spans="2:21" ht="17.25" customHeight="1" x14ac:dyDescent="0.25">
      <c r="B592" s="588"/>
      <c r="C592" s="589"/>
      <c r="D592" s="589"/>
      <c r="E592" s="589"/>
      <c r="F592" s="589"/>
      <c r="G592" s="589"/>
      <c r="H592" s="589"/>
      <c r="I592" s="589"/>
      <c r="J592" s="589"/>
      <c r="K592" s="589"/>
      <c r="L592" s="589"/>
      <c r="M592" s="589"/>
      <c r="N592" s="589"/>
      <c r="O592" s="589"/>
      <c r="P592" s="589"/>
      <c r="Q592" s="589"/>
      <c r="R592" s="589"/>
      <c r="S592" s="590"/>
    </row>
    <row r="593" spans="1:19" ht="17.25" customHeight="1" x14ac:dyDescent="0.25">
      <c r="B593" s="588"/>
      <c r="C593" s="589"/>
      <c r="D593" s="589"/>
      <c r="E593" s="589"/>
      <c r="F593" s="589"/>
      <c r="G593" s="589"/>
      <c r="H593" s="589"/>
      <c r="I593" s="589"/>
      <c r="J593" s="589"/>
      <c r="K593" s="589"/>
      <c r="L593" s="589"/>
      <c r="M593" s="589"/>
      <c r="N593" s="589"/>
      <c r="O593" s="589"/>
      <c r="P593" s="589"/>
      <c r="Q593" s="589"/>
      <c r="R593" s="589"/>
      <c r="S593" s="590"/>
    </row>
    <row r="594" spans="1:19" ht="17.25" customHeight="1" thickBot="1" x14ac:dyDescent="0.3">
      <c r="B594" s="591"/>
      <c r="C594" s="592"/>
      <c r="D594" s="592"/>
      <c r="E594" s="592"/>
      <c r="F594" s="592"/>
      <c r="G594" s="592"/>
      <c r="H594" s="592"/>
      <c r="I594" s="592"/>
      <c r="J594" s="592"/>
      <c r="K594" s="592"/>
      <c r="L594" s="592"/>
      <c r="M594" s="592"/>
      <c r="N594" s="592"/>
      <c r="O594" s="592"/>
      <c r="P594" s="592"/>
      <c r="Q594" s="592"/>
      <c r="R594" s="592"/>
      <c r="S594" s="593"/>
    </row>
    <row r="595" spans="1:19" ht="17.25" customHeight="1" x14ac:dyDescent="0.25"/>
    <row r="596" spans="1:19" ht="17.25" customHeight="1" x14ac:dyDescent="0.25">
      <c r="B596" s="760" t="s">
        <v>1078</v>
      </c>
      <c r="C596" s="760"/>
      <c r="D596" s="760"/>
      <c r="E596" s="760"/>
      <c r="F596" s="760"/>
      <c r="G596" s="760"/>
      <c r="H596" s="760"/>
      <c r="I596" s="760"/>
      <c r="J596" s="760"/>
      <c r="K596" s="760"/>
    </row>
    <row r="597" spans="1:19" ht="17.25" customHeight="1" thickBot="1" x14ac:dyDescent="0.3"/>
    <row r="598" spans="1:19" ht="17.25" customHeight="1" x14ac:dyDescent="0.25">
      <c r="B598" s="585" t="s">
        <v>1216</v>
      </c>
      <c r="C598" s="586"/>
      <c r="D598" s="586"/>
      <c r="E598" s="586"/>
      <c r="F598" s="586"/>
      <c r="G598" s="586"/>
      <c r="H598" s="586"/>
      <c r="I598" s="586"/>
      <c r="J598" s="586"/>
      <c r="K598" s="586"/>
      <c r="L598" s="586"/>
      <c r="M598" s="586"/>
      <c r="N598" s="586"/>
      <c r="O598" s="586"/>
      <c r="P598" s="586"/>
      <c r="Q598" s="586"/>
      <c r="R598" s="586"/>
      <c r="S598" s="587"/>
    </row>
    <row r="599" spans="1:19" ht="17.25" customHeight="1" x14ac:dyDescent="0.25">
      <c r="B599" s="588"/>
      <c r="C599" s="589"/>
      <c r="D599" s="589"/>
      <c r="E599" s="589"/>
      <c r="F599" s="589"/>
      <c r="G599" s="589"/>
      <c r="H599" s="589"/>
      <c r="I599" s="589"/>
      <c r="J599" s="589"/>
      <c r="K599" s="589"/>
      <c r="L599" s="589"/>
      <c r="M599" s="589"/>
      <c r="N599" s="589"/>
      <c r="O599" s="589"/>
      <c r="P599" s="589"/>
      <c r="Q599" s="589"/>
      <c r="R599" s="589"/>
      <c r="S599" s="590"/>
    </row>
    <row r="600" spans="1:19" ht="17.25" customHeight="1" x14ac:dyDescent="0.25">
      <c r="B600" s="588"/>
      <c r="C600" s="589"/>
      <c r="D600" s="589"/>
      <c r="E600" s="589"/>
      <c r="F600" s="589"/>
      <c r="G600" s="589"/>
      <c r="H600" s="589"/>
      <c r="I600" s="589"/>
      <c r="J600" s="589"/>
      <c r="K600" s="589"/>
      <c r="L600" s="589"/>
      <c r="M600" s="589"/>
      <c r="N600" s="589"/>
      <c r="O600" s="589"/>
      <c r="P600" s="589"/>
      <c r="Q600" s="589"/>
      <c r="R600" s="589"/>
      <c r="S600" s="590"/>
    </row>
    <row r="601" spans="1:19" ht="17.25" customHeight="1" thickBot="1" x14ac:dyDescent="0.3">
      <c r="B601" s="591"/>
      <c r="C601" s="592"/>
      <c r="D601" s="592"/>
      <c r="E601" s="592"/>
      <c r="F601" s="592"/>
      <c r="G601" s="592"/>
      <c r="H601" s="592"/>
      <c r="I601" s="592"/>
      <c r="J601" s="592"/>
      <c r="K601" s="592"/>
      <c r="L601" s="592"/>
      <c r="M601" s="592"/>
      <c r="N601" s="592"/>
      <c r="O601" s="592"/>
      <c r="P601" s="592"/>
      <c r="Q601" s="592"/>
      <c r="R601" s="592"/>
      <c r="S601" s="593"/>
    </row>
    <row r="602" spans="1:19" ht="17.25" customHeight="1" x14ac:dyDescent="0.25">
      <c r="A602"/>
    </row>
    <row r="603" spans="1:19" ht="17.25" customHeight="1" x14ac:dyDescent="0.25">
      <c r="A603"/>
    </row>
  </sheetData>
  <mergeCells count="1097">
    <mergeCell ref="Q103:S108"/>
    <mergeCell ref="L543:M543"/>
    <mergeCell ref="B209:B211"/>
    <mergeCell ref="B288:B292"/>
    <mergeCell ref="I278:I282"/>
    <mergeCell ref="V207:V211"/>
    <mergeCell ref="T209:T211"/>
    <mergeCell ref="B14:E14"/>
    <mergeCell ref="K522:O522"/>
    <mergeCell ref="E522:I522"/>
    <mergeCell ref="B518:G518"/>
    <mergeCell ref="B520:D520"/>
    <mergeCell ref="B225:H225"/>
    <mergeCell ref="B226:H226"/>
    <mergeCell ref="B227:H227"/>
    <mergeCell ref="B229:E229"/>
    <mergeCell ref="B263:S264"/>
    <mergeCell ref="B440:G440"/>
    <mergeCell ref="L203:L204"/>
    <mergeCell ref="M203:M204"/>
    <mergeCell ref="N203:N204"/>
    <mergeCell ref="O203:O204"/>
    <mergeCell ref="P126:P133"/>
    <mergeCell ref="M100:M102"/>
    <mergeCell ref="N100:N102"/>
    <mergeCell ref="I125:I133"/>
    <mergeCell ref="J125:J133"/>
    <mergeCell ref="Q101:Q102"/>
    <mergeCell ref="B445:B450"/>
    <mergeCell ref="H155:Q160"/>
    <mergeCell ref="G164:Q170"/>
    <mergeCell ref="B64:G64"/>
    <mergeCell ref="B122:L122"/>
    <mergeCell ref="B153:K153"/>
    <mergeCell ref="B162:K162"/>
    <mergeCell ref="B172:K172"/>
    <mergeCell ref="B206:M206"/>
    <mergeCell ref="B266:K266"/>
    <mergeCell ref="P268:Q270"/>
    <mergeCell ref="B444:M444"/>
    <mergeCell ref="G208:H208"/>
    <mergeCell ref="F14:O14"/>
    <mergeCell ref="Q195:S195"/>
    <mergeCell ref="O196:O198"/>
    <mergeCell ref="Q196:U204"/>
    <mergeCell ref="B203:B204"/>
    <mergeCell ref="C203:C204"/>
    <mergeCell ref="D203:D204"/>
    <mergeCell ref="E203:E204"/>
    <mergeCell ref="F203:F204"/>
    <mergeCell ref="G203:G204"/>
    <mergeCell ref="H203:H204"/>
    <mergeCell ref="I203:I204"/>
    <mergeCell ref="J203:J204"/>
    <mergeCell ref="K203:K204"/>
    <mergeCell ref="O154:Q154"/>
    <mergeCell ref="G75:H75"/>
    <mergeCell ref="B195:I195"/>
    <mergeCell ref="B216:J216"/>
    <mergeCell ref="B346:H346"/>
    <mergeCell ref="B406:K406"/>
    <mergeCell ref="K441:L441"/>
    <mergeCell ref="K322:K329"/>
    <mergeCell ref="U207:U211"/>
    <mergeCell ref="F463:G463"/>
    <mergeCell ref="S208:T208"/>
    <mergeCell ref="M209:M211"/>
    <mergeCell ref="C207:H207"/>
    <mergeCell ref="I207:N207"/>
    <mergeCell ref="S209:S211"/>
    <mergeCell ref="I208:J208"/>
    <mergeCell ref="B302:O302"/>
    <mergeCell ref="B319:Q319"/>
    <mergeCell ref="B259:H259"/>
    <mergeCell ref="B298:D298"/>
    <mergeCell ref="D365:D367"/>
    <mergeCell ref="L362:M364"/>
    <mergeCell ref="T362:U364"/>
    <mergeCell ref="T365:T367"/>
    <mergeCell ref="M408:P408"/>
    <mergeCell ref="H365:H367"/>
    <mergeCell ref="O322:O329"/>
    <mergeCell ref="K365:K367"/>
    <mergeCell ref="L365:L367"/>
    <mergeCell ref="I330:K331"/>
    <mergeCell ref="E278:F280"/>
    <mergeCell ref="R419:T419"/>
    <mergeCell ref="J313:L314"/>
    <mergeCell ref="G313:I314"/>
    <mergeCell ref="P304:P314"/>
    <mergeCell ref="Q304:Q314"/>
    <mergeCell ref="G420:I420"/>
    <mergeCell ref="B398:G398"/>
    <mergeCell ref="L288:L292"/>
    <mergeCell ref="B422:E422"/>
    <mergeCell ref="J322:J329"/>
    <mergeCell ref="B139:B148"/>
    <mergeCell ref="J176:J178"/>
    <mergeCell ref="B414:D414"/>
    <mergeCell ref="G416:I416"/>
    <mergeCell ref="M422:P422"/>
    <mergeCell ref="B399:G399"/>
    <mergeCell ref="K527:O527"/>
    <mergeCell ref="P522:T522"/>
    <mergeCell ref="P523:T523"/>
    <mergeCell ref="P527:T527"/>
    <mergeCell ref="K521:O521"/>
    <mergeCell ref="B488:D488"/>
    <mergeCell ref="B489:S493"/>
    <mergeCell ref="R502:T502"/>
    <mergeCell ref="D464:E464"/>
    <mergeCell ref="F464:G464"/>
    <mergeCell ref="B465:C465"/>
    <mergeCell ref="P501:Q501"/>
    <mergeCell ref="P502:Q502"/>
    <mergeCell ref="F473:G473"/>
    <mergeCell ref="B469:G469"/>
    <mergeCell ref="N477:S477"/>
    <mergeCell ref="N478:S478"/>
    <mergeCell ref="B504:G504"/>
    <mergeCell ref="B473:C473"/>
    <mergeCell ref="B477:C477"/>
    <mergeCell ref="D477:E477"/>
    <mergeCell ref="B495:G495"/>
    <mergeCell ref="B486:C486"/>
    <mergeCell ref="D486:E486"/>
    <mergeCell ref="F486:G486"/>
    <mergeCell ref="H486:I486"/>
    <mergeCell ref="N474:S474"/>
    <mergeCell ref="N475:S475"/>
    <mergeCell ref="L496:O499"/>
    <mergeCell ref="L501:O501"/>
    <mergeCell ref="B536:B538"/>
    <mergeCell ref="B481:G481"/>
    <mergeCell ref="G539:I539"/>
    <mergeCell ref="C536:D538"/>
    <mergeCell ref="E536:F538"/>
    <mergeCell ref="L500:O500"/>
    <mergeCell ref="B529:S530"/>
    <mergeCell ref="F474:G474"/>
    <mergeCell ref="F475:G475"/>
    <mergeCell ref="B501:E501"/>
    <mergeCell ref="F482:G485"/>
    <mergeCell ref="D474:E474"/>
    <mergeCell ref="D475:E475"/>
    <mergeCell ref="B502:E502"/>
    <mergeCell ref="F476:G476"/>
    <mergeCell ref="B474:C474"/>
    <mergeCell ref="J486:K486"/>
    <mergeCell ref="L486:M486"/>
    <mergeCell ref="N486:O486"/>
    <mergeCell ref="P486:Q486"/>
    <mergeCell ref="S78:T78"/>
    <mergeCell ref="S79:T79"/>
    <mergeCell ref="S83:T83"/>
    <mergeCell ref="Q80:R80"/>
    <mergeCell ref="L88:M88"/>
    <mergeCell ref="L78:P78"/>
    <mergeCell ref="Q76:R76"/>
    <mergeCell ref="B99:C99"/>
    <mergeCell ref="L89:L91"/>
    <mergeCell ref="I78:J78"/>
    <mergeCell ref="M89:M91"/>
    <mergeCell ref="N89:N91"/>
    <mergeCell ref="O89:O91"/>
    <mergeCell ref="L77:P77"/>
    <mergeCell ref="H139:H148"/>
    <mergeCell ref="Q77:R77"/>
    <mergeCell ref="S77:T77"/>
    <mergeCell ref="R101:R102"/>
    <mergeCell ref="Q89:Q91"/>
    <mergeCell ref="R89:R91"/>
    <mergeCell ref="G83:H83"/>
    <mergeCell ref="Q78:R78"/>
    <mergeCell ref="Q79:R79"/>
    <mergeCell ref="B76:F76"/>
    <mergeCell ref="G76:H76"/>
    <mergeCell ref="R88:S88"/>
    <mergeCell ref="S89:S91"/>
    <mergeCell ref="S82:T82"/>
    <mergeCell ref="L83:P83"/>
    <mergeCell ref="L79:P79"/>
    <mergeCell ref="S76:T76"/>
    <mergeCell ref="G84:H84"/>
    <mergeCell ref="B61:G61"/>
    <mergeCell ref="B62:G62"/>
    <mergeCell ref="B63:G63"/>
    <mergeCell ref="G78:H78"/>
    <mergeCell ref="B78:F78"/>
    <mergeCell ref="B79:F79"/>
    <mergeCell ref="G88:G91"/>
    <mergeCell ref="I82:J82"/>
    <mergeCell ref="I83:J83"/>
    <mergeCell ref="K89:K91"/>
    <mergeCell ref="I79:J79"/>
    <mergeCell ref="B77:F77"/>
    <mergeCell ref="G77:H77"/>
    <mergeCell ref="J89:J91"/>
    <mergeCell ref="J88:K88"/>
    <mergeCell ref="L80:P80"/>
    <mergeCell ref="L82:P82"/>
    <mergeCell ref="N88:O88"/>
    <mergeCell ref="P88:Q88"/>
    <mergeCell ref="B67:D67"/>
    <mergeCell ref="B75:F75"/>
    <mergeCell ref="B88:B91"/>
    <mergeCell ref="C88:C91"/>
    <mergeCell ref="D88:D91"/>
    <mergeCell ref="E88:E91"/>
    <mergeCell ref="I88:I91"/>
    <mergeCell ref="P99:S100"/>
    <mergeCell ref="I80:J80"/>
    <mergeCell ref="I81:J81"/>
    <mergeCell ref="H125:H133"/>
    <mergeCell ref="B86:H86"/>
    <mergeCell ref="I84:J84"/>
    <mergeCell ref="B116:R116"/>
    <mergeCell ref="Q83:R83"/>
    <mergeCell ref="B124:E124"/>
    <mergeCell ref="B112:F112"/>
    <mergeCell ref="B115:F115"/>
    <mergeCell ref="B174:B178"/>
    <mergeCell ref="B125:B133"/>
    <mergeCell ref="J139:J148"/>
    <mergeCell ref="K100:K102"/>
    <mergeCell ref="L100:L102"/>
    <mergeCell ref="G174:V174"/>
    <mergeCell ref="I139:I148"/>
    <mergeCell ref="Q82:R82"/>
    <mergeCell ref="O125:P125"/>
    <mergeCell ref="L125:L133"/>
    <mergeCell ref="L139:L148"/>
    <mergeCell ref="B110:R110"/>
    <mergeCell ref="H88:H91"/>
    <mergeCell ref="E125:E133"/>
    <mergeCell ref="F125:F133"/>
    <mergeCell ref="G125:G133"/>
    <mergeCell ref="O126:O133"/>
    <mergeCell ref="O139:O148"/>
    <mergeCell ref="S81:T81"/>
    <mergeCell ref="P101:P102"/>
    <mergeCell ref="S101:S102"/>
    <mergeCell ref="F20:O20"/>
    <mergeCell ref="F21:O21"/>
    <mergeCell ref="F22:O22"/>
    <mergeCell ref="F23:O23"/>
    <mergeCell ref="B28:G28"/>
    <mergeCell ref="K60:M60"/>
    <mergeCell ref="B25:S26"/>
    <mergeCell ref="B41:G43"/>
    <mergeCell ref="B44:G44"/>
    <mergeCell ref="B45:G45"/>
    <mergeCell ref="B46:G46"/>
    <mergeCell ref="B47:G47"/>
    <mergeCell ref="B48:G48"/>
    <mergeCell ref="B49:G49"/>
    <mergeCell ref="B50:G50"/>
    <mergeCell ref="B51:G51"/>
    <mergeCell ref="B52:G52"/>
    <mergeCell ref="H41:I42"/>
    <mergeCell ref="B22:E22"/>
    <mergeCell ref="B39:G39"/>
    <mergeCell ref="B23:E23"/>
    <mergeCell ref="B60:G60"/>
    <mergeCell ref="K46:M46"/>
    <mergeCell ref="K45:M45"/>
    <mergeCell ref="K44:M44"/>
    <mergeCell ref="J36:O36"/>
    <mergeCell ref="J37:O37"/>
    <mergeCell ref="B58:G58"/>
    <mergeCell ref="B59:G59"/>
    <mergeCell ref="K47:M47"/>
    <mergeCell ref="K48:M48"/>
    <mergeCell ref="K49:M49"/>
    <mergeCell ref="B7:S8"/>
    <mergeCell ref="K59:M59"/>
    <mergeCell ref="B65:G65"/>
    <mergeCell ref="P41:R42"/>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1:M61"/>
    <mergeCell ref="K62:M62"/>
    <mergeCell ref="K63:M63"/>
    <mergeCell ref="K65:M65"/>
    <mergeCell ref="B53:G53"/>
    <mergeCell ref="B54:G54"/>
    <mergeCell ref="B55:G55"/>
    <mergeCell ref="B56:G56"/>
    <mergeCell ref="B57:G57"/>
    <mergeCell ref="F16:G16"/>
    <mergeCell ref="F18:O18"/>
    <mergeCell ref="H16:I16"/>
    <mergeCell ref="J16:K16"/>
    <mergeCell ref="K41:M43"/>
    <mergeCell ref="N41:N43"/>
    <mergeCell ref="B138:E138"/>
    <mergeCell ref="D99:E99"/>
    <mergeCell ref="F99:G99"/>
    <mergeCell ref="H99:I99"/>
    <mergeCell ref="J99:K99"/>
    <mergeCell ref="L99:M99"/>
    <mergeCell ref="K125:K133"/>
    <mergeCell ref="M125:M133"/>
    <mergeCell ref="N125:N133"/>
    <mergeCell ref="B113:R113"/>
    <mergeCell ref="B119:R119"/>
    <mergeCell ref="C125:C133"/>
    <mergeCell ref="N99:O99"/>
    <mergeCell ref="D100:D102"/>
    <mergeCell ref="E100:E102"/>
    <mergeCell ref="F100:F102"/>
    <mergeCell ref="G100:G102"/>
    <mergeCell ref="H100:H102"/>
    <mergeCell ref="I100:I102"/>
    <mergeCell ref="J100:J102"/>
    <mergeCell ref="K54:M54"/>
    <mergeCell ref="K55:M55"/>
    <mergeCell ref="K56:M56"/>
    <mergeCell ref="K57:M57"/>
    <mergeCell ref="D125:D133"/>
    <mergeCell ref="B70:R70"/>
    <mergeCell ref="B71:G71"/>
    <mergeCell ref="B118:F118"/>
    <mergeCell ref="W321:W331"/>
    <mergeCell ref="B385:G385"/>
    <mergeCell ref="B386:G386"/>
    <mergeCell ref="H383:M383"/>
    <mergeCell ref="H384:M384"/>
    <mergeCell ref="H393:M393"/>
    <mergeCell ref="H397:M397"/>
    <mergeCell ref="P352:P354"/>
    <mergeCell ref="N322:N329"/>
    <mergeCell ref="L352:L354"/>
    <mergeCell ref="M352:M354"/>
    <mergeCell ref="E349:F351"/>
    <mergeCell ref="G349:H351"/>
    <mergeCell ref="S352:S354"/>
    <mergeCell ref="F321:Q321"/>
    <mergeCell ref="H389:M389"/>
    <mergeCell ref="H390:M390"/>
    <mergeCell ref="H395:M395"/>
    <mergeCell ref="R365:R367"/>
    <mergeCell ref="H396:M396"/>
    <mergeCell ref="B395:G395"/>
    <mergeCell ref="B396:G396"/>
    <mergeCell ref="B397:G397"/>
    <mergeCell ref="B389:G389"/>
    <mergeCell ref="B380:G380"/>
    <mergeCell ref="V321:V331"/>
    <mergeCell ref="M365:M367"/>
    <mergeCell ref="N362:O364"/>
    <mergeCell ref="G365:G367"/>
    <mergeCell ref="I322:I329"/>
    <mergeCell ref="F365:F367"/>
    <mergeCell ref="P322:P329"/>
    <mergeCell ref="B400:G400"/>
    <mergeCell ref="B402:G402"/>
    <mergeCell ref="N400:R400"/>
    <mergeCell ref="H388:M388"/>
    <mergeCell ref="B387:G387"/>
    <mergeCell ref="B388:G388"/>
    <mergeCell ref="H385:M385"/>
    <mergeCell ref="H386:M386"/>
    <mergeCell ref="H387:M387"/>
    <mergeCell ref="B352:B354"/>
    <mergeCell ref="D352:D354"/>
    <mergeCell ref="B362:C364"/>
    <mergeCell ref="B417:D417"/>
    <mergeCell ref="M416:O416"/>
    <mergeCell ref="M417:O417"/>
    <mergeCell ref="G414:I414"/>
    <mergeCell ref="H404:M404"/>
    <mergeCell ref="B408:E408"/>
    <mergeCell ref="R417:T417"/>
    <mergeCell ref="R415:T415"/>
    <mergeCell ref="N401:R401"/>
    <mergeCell ref="G417:I417"/>
    <mergeCell ref="H381:M382"/>
    <mergeCell ref="B381:G382"/>
    <mergeCell ref="B383:G383"/>
    <mergeCell ref="B384:G384"/>
    <mergeCell ref="B409:D413"/>
    <mergeCell ref="E409:E413"/>
    <mergeCell ref="R362:S364"/>
    <mergeCell ref="C352:C354"/>
    <mergeCell ref="N365:N367"/>
    <mergeCell ref="Q365:Q367"/>
    <mergeCell ref="B587:D587"/>
    <mergeCell ref="B581:J583"/>
    <mergeCell ref="K581:S583"/>
    <mergeCell ref="G532:I535"/>
    <mergeCell ref="G536:I536"/>
    <mergeCell ref="N465:S465"/>
    <mergeCell ref="N466:S466"/>
    <mergeCell ref="B432:E432"/>
    <mergeCell ref="O433:O437"/>
    <mergeCell ref="E521:I521"/>
    <mergeCell ref="E523:I523"/>
    <mergeCell ref="E525:I525"/>
    <mergeCell ref="E526:I526"/>
    <mergeCell ref="K519:O520"/>
    <mergeCell ref="P519:T520"/>
    <mergeCell ref="L502:O502"/>
    <mergeCell ref="B522:D522"/>
    <mergeCell ref="B500:E500"/>
    <mergeCell ref="B523:D523"/>
    <mergeCell ref="B525:D525"/>
    <mergeCell ref="B526:D526"/>
    <mergeCell ref="R501:T501"/>
    <mergeCell ref="K433:L437"/>
    <mergeCell ref="P433:Q437"/>
    <mergeCell ref="N448:N450"/>
    <mergeCell ref="B478:C478"/>
    <mergeCell ref="D478:E478"/>
    <mergeCell ref="F466:G466"/>
    <mergeCell ref="R486:S486"/>
    <mergeCell ref="B524:D524"/>
    <mergeCell ref="K524:O524"/>
    <mergeCell ref="E524:I524"/>
    <mergeCell ref="G538:I538"/>
    <mergeCell ref="B591:S594"/>
    <mergeCell ref="B598:S601"/>
    <mergeCell ref="B596:K596"/>
    <mergeCell ref="B589:K589"/>
    <mergeCell ref="B509:G510"/>
    <mergeCell ref="B511:G512"/>
    <mergeCell ref="B513:G514"/>
    <mergeCell ref="Q564:S564"/>
    <mergeCell ref="B560:J563"/>
    <mergeCell ref="D465:E465"/>
    <mergeCell ref="F465:G465"/>
    <mergeCell ref="J448:J450"/>
    <mergeCell ref="H482:I485"/>
    <mergeCell ref="N467:S467"/>
    <mergeCell ref="H474:M474"/>
    <mergeCell ref="H475:M475"/>
    <mergeCell ref="B482:C485"/>
    <mergeCell ref="B472:C472"/>
    <mergeCell ref="N464:S464"/>
    <mergeCell ref="Q587:S587"/>
    <mergeCell ref="B571:J576"/>
    <mergeCell ref="K571:S576"/>
    <mergeCell ref="Q577:S577"/>
    <mergeCell ref="K584:S586"/>
    <mergeCell ref="P525:T525"/>
    <mergeCell ref="P526:T526"/>
    <mergeCell ref="K523:O523"/>
    <mergeCell ref="B521:D521"/>
    <mergeCell ref="E527:I527"/>
    <mergeCell ref="G543:I543"/>
    <mergeCell ref="L448:L450"/>
    <mergeCell ref="B466:C466"/>
    <mergeCell ref="G415:I415"/>
    <mergeCell ref="B428:D428"/>
    <mergeCell ref="B475:C475"/>
    <mergeCell ref="D473:E473"/>
    <mergeCell ref="M423:R427"/>
    <mergeCell ref="S423:S427"/>
    <mergeCell ref="F423:F427"/>
    <mergeCell ref="R418:T418"/>
    <mergeCell ref="M419:O419"/>
    <mergeCell ref="B419:D419"/>
    <mergeCell ref="B433:G437"/>
    <mergeCell ref="H498:H499"/>
    <mergeCell ref="I498:I499"/>
    <mergeCell ref="F496:F499"/>
    <mergeCell ref="B479:C479"/>
    <mergeCell ref="B496:E499"/>
    <mergeCell ref="H461:M462"/>
    <mergeCell ref="D448:D450"/>
    <mergeCell ref="B416:D416"/>
    <mergeCell ref="B415:D415"/>
    <mergeCell ref="F478:G478"/>
    <mergeCell ref="N470:S471"/>
    <mergeCell ref="F479:G479"/>
    <mergeCell ref="R496:T499"/>
    <mergeCell ref="M448:M450"/>
    <mergeCell ref="B418:D418"/>
    <mergeCell ref="B420:D420"/>
    <mergeCell ref="G419:I419"/>
    <mergeCell ref="M428:R428"/>
    <mergeCell ref="N472:S472"/>
    <mergeCell ref="N473:S473"/>
    <mergeCell ref="B584:J586"/>
    <mergeCell ref="C542:D544"/>
    <mergeCell ref="E542:F544"/>
    <mergeCell ref="B548:B550"/>
    <mergeCell ref="C548:D550"/>
    <mergeCell ref="B557:J559"/>
    <mergeCell ref="C539:D541"/>
    <mergeCell ref="B564:D564"/>
    <mergeCell ref="G545:I545"/>
    <mergeCell ref="E448:E450"/>
    <mergeCell ref="G445:I447"/>
    <mergeCell ref="J445:L447"/>
    <mergeCell ref="D445:F447"/>
    <mergeCell ref="M445:N447"/>
    <mergeCell ref="N461:S462"/>
    <mergeCell ref="G546:I546"/>
    <mergeCell ref="K525:O525"/>
    <mergeCell ref="K526:O526"/>
    <mergeCell ref="E520:I520"/>
    <mergeCell ref="P496:Q499"/>
    <mergeCell ref="H479:M479"/>
    <mergeCell ref="D482:E485"/>
    <mergeCell ref="P500:Q500"/>
    <mergeCell ref="G498:G499"/>
    <mergeCell ref="H467:M467"/>
    <mergeCell ref="F470:G471"/>
    <mergeCell ref="J496:J499"/>
    <mergeCell ref="K496:K499"/>
    <mergeCell ref="R482:S485"/>
    <mergeCell ref="N482:O485"/>
    <mergeCell ref="J482:K485"/>
    <mergeCell ref="H476:M476"/>
    <mergeCell ref="O352:O354"/>
    <mergeCell ref="U365:U367"/>
    <mergeCell ref="U321:U331"/>
    <mergeCell ref="E352:E354"/>
    <mergeCell ref="B304:B314"/>
    <mergeCell ref="B340:O340"/>
    <mergeCell ref="B336:I336"/>
    <mergeCell ref="O365:O367"/>
    <mergeCell ref="P365:P367"/>
    <mergeCell ref="E365:E367"/>
    <mergeCell ref="I349:J351"/>
    <mergeCell ref="K349:L351"/>
    <mergeCell ref="I365:I367"/>
    <mergeCell ref="P362:Q364"/>
    <mergeCell ref="B299:S300"/>
    <mergeCell ref="F362:G364"/>
    <mergeCell ref="H362:I364"/>
    <mergeCell ref="L322:L329"/>
    <mergeCell ref="K352:K354"/>
    <mergeCell ref="J362:K364"/>
    <mergeCell ref="R304:R314"/>
    <mergeCell ref="L330:N331"/>
    <mergeCell ref="C349:D351"/>
    <mergeCell ref="B365:B367"/>
    <mergeCell ref="C365:C367"/>
    <mergeCell ref="O330:Q331"/>
    <mergeCell ref="J365:J367"/>
    <mergeCell ref="R321:R331"/>
    <mergeCell ref="O305:O312"/>
    <mergeCell ref="I305:I312"/>
    <mergeCell ref="J305:J312"/>
    <mergeCell ref="K305:K312"/>
    <mergeCell ref="L305:L312"/>
    <mergeCell ref="B348:D348"/>
    <mergeCell ref="M305:M312"/>
    <mergeCell ref="Q322:Q329"/>
    <mergeCell ref="M322:M329"/>
    <mergeCell ref="B321:B331"/>
    <mergeCell ref="C321:C331"/>
    <mergeCell ref="D304:O304"/>
    <mergeCell ref="B341:Q344"/>
    <mergeCell ref="E291:E292"/>
    <mergeCell ref="O268:O271"/>
    <mergeCell ref="J268:J271"/>
    <mergeCell ref="M231:Q261"/>
    <mergeCell ref="O281:O282"/>
    <mergeCell ref="D313:F314"/>
    <mergeCell ref="U349:V351"/>
    <mergeCell ref="U352:U354"/>
    <mergeCell ref="D305:D312"/>
    <mergeCell ref="E305:E312"/>
    <mergeCell ref="F305:F312"/>
    <mergeCell ref="G305:G312"/>
    <mergeCell ref="T352:T354"/>
    <mergeCell ref="T321:T331"/>
    <mergeCell ref="V352:V354"/>
    <mergeCell ref="J288:K290"/>
    <mergeCell ref="M313:O314"/>
    <mergeCell ref="S365:S367"/>
    <mergeCell ref="S41:S43"/>
    <mergeCell ref="B68:R69"/>
    <mergeCell ref="B100:B102"/>
    <mergeCell ref="C100:C102"/>
    <mergeCell ref="S75:T75"/>
    <mergeCell ref="Q75:R75"/>
    <mergeCell ref="L75:P75"/>
    <mergeCell ref="S73:T74"/>
    <mergeCell ref="Q73:R74"/>
    <mergeCell ref="L73:P74"/>
    <mergeCell ref="L84:P84"/>
    <mergeCell ref="Q84:R84"/>
    <mergeCell ref="S84:T84"/>
    <mergeCell ref="O41:O43"/>
    <mergeCell ref="S80:T80"/>
    <mergeCell ref="L81:P81"/>
    <mergeCell ref="Q81:R81"/>
    <mergeCell ref="L76:P76"/>
    <mergeCell ref="S321:S331"/>
    <mergeCell ref="T41:T43"/>
    <mergeCell ref="K50:M50"/>
    <mergeCell ref="K51:M51"/>
    <mergeCell ref="K52:M52"/>
    <mergeCell ref="K53:M53"/>
    <mergeCell ref="K58:M58"/>
    <mergeCell ref="I75:J75"/>
    <mergeCell ref="I77:J77"/>
    <mergeCell ref="I76:J76"/>
    <mergeCell ref="I73:J74"/>
    <mergeCell ref="B73:F74"/>
    <mergeCell ref="G73:H74"/>
    <mergeCell ref="O217:S227"/>
    <mergeCell ref="I259:J259"/>
    <mergeCell ref="G175:J175"/>
    <mergeCell ref="O188:O190"/>
    <mergeCell ref="C139:C148"/>
    <mergeCell ref="D139:D148"/>
    <mergeCell ref="E139:E148"/>
    <mergeCell ref="F139:F148"/>
    <mergeCell ref="G139:G148"/>
    <mergeCell ref="C155:C157"/>
    <mergeCell ref="B193:I193"/>
    <mergeCell ref="S175:V175"/>
    <mergeCell ref="S176:S178"/>
    <mergeCell ref="V176:V178"/>
    <mergeCell ref="G176:G178"/>
    <mergeCell ref="H176:H178"/>
    <mergeCell ref="I176:I178"/>
    <mergeCell ref="C175:C178"/>
    <mergeCell ref="D175:D178"/>
    <mergeCell ref="B222:H222"/>
    <mergeCell ref="U186:U188"/>
    <mergeCell ref="D155:D157"/>
    <mergeCell ref="E155:E157"/>
    <mergeCell ref="B184:K191"/>
    <mergeCell ref="M186:M190"/>
    <mergeCell ref="O163:Q163"/>
    <mergeCell ref="B183:D183"/>
    <mergeCell ref="N176:N178"/>
    <mergeCell ref="K176:K178"/>
    <mergeCell ref="Q209:Q211"/>
    <mergeCell ref="R209:R211"/>
    <mergeCell ref="B164:B167"/>
    <mergeCell ref="R268:R271"/>
    <mergeCell ref="B277:D277"/>
    <mergeCell ref="B278:B282"/>
    <mergeCell ref="B232:H232"/>
    <mergeCell ref="G278:H280"/>
    <mergeCell ref="B261:H261"/>
    <mergeCell ref="U176:U178"/>
    <mergeCell ref="R186:R188"/>
    <mergeCell ref="R176:R178"/>
    <mergeCell ref="R184:U184"/>
    <mergeCell ref="T176:T178"/>
    <mergeCell ref="B258:H258"/>
    <mergeCell ref="B268:B271"/>
    <mergeCell ref="C268:C271"/>
    <mergeCell ref="B253:H253"/>
    <mergeCell ref="B244:H244"/>
    <mergeCell ref="H281:H282"/>
    <mergeCell ref="J281:J282"/>
    <mergeCell ref="K281:K282"/>
    <mergeCell ref="U268:V270"/>
    <mergeCell ref="I217:I218"/>
    <mergeCell ref="M217:M218"/>
    <mergeCell ref="J217:L217"/>
    <mergeCell ref="P209:P211"/>
    <mergeCell ref="F175:F178"/>
    <mergeCell ref="K208:L208"/>
    <mergeCell ref="M208:N208"/>
    <mergeCell ref="O208:P208"/>
    <mergeCell ref="Q208:R208"/>
    <mergeCell ref="N209:N211"/>
    <mergeCell ref="O209:O211"/>
    <mergeCell ref="O207:T207"/>
    <mergeCell ref="L176:L178"/>
    <mergeCell ref="M176:M178"/>
    <mergeCell ref="O176:O178"/>
    <mergeCell ref="P176:P178"/>
    <mergeCell ref="Q176:Q178"/>
    <mergeCell ref="I209:I211"/>
    <mergeCell ref="J209:J211"/>
    <mergeCell ref="K209:K211"/>
    <mergeCell ref="L209:L211"/>
    <mergeCell ref="M184:P184"/>
    <mergeCell ref="N186:P187"/>
    <mergeCell ref="H209:H211"/>
    <mergeCell ref="B236:H236"/>
    <mergeCell ref="F291:F292"/>
    <mergeCell ref="I255:J255"/>
    <mergeCell ref="B248:H248"/>
    <mergeCell ref="B251:H251"/>
    <mergeCell ref="C281:C282"/>
    <mergeCell ref="D281:D282"/>
    <mergeCell ref="I258:J258"/>
    <mergeCell ref="F281:F282"/>
    <mergeCell ref="B276:K276"/>
    <mergeCell ref="B250:H250"/>
    <mergeCell ref="B257:H257"/>
    <mergeCell ref="B241:H241"/>
    <mergeCell ref="B245:H245"/>
    <mergeCell ref="B247:H247"/>
    <mergeCell ref="E281:E282"/>
    <mergeCell ref="B260:H260"/>
    <mergeCell ref="I236:J236"/>
    <mergeCell ref="B239:H239"/>
    <mergeCell ref="I239:J239"/>
    <mergeCell ref="B246:H246"/>
    <mergeCell ref="D268:D271"/>
    <mergeCell ref="C291:C292"/>
    <mergeCell ref="G291:G292"/>
    <mergeCell ref="H291:H292"/>
    <mergeCell ref="J291:J292"/>
    <mergeCell ref="D291:D292"/>
    <mergeCell ref="J30:O30"/>
    <mergeCell ref="J31:O31"/>
    <mergeCell ref="J32:O32"/>
    <mergeCell ref="J33:O33"/>
    <mergeCell ref="N16:O16"/>
    <mergeCell ref="O100:O102"/>
    <mergeCell ref="B84:F84"/>
    <mergeCell ref="C288:H290"/>
    <mergeCell ref="B217:H218"/>
    <mergeCell ref="J278:R278"/>
    <mergeCell ref="P279:R280"/>
    <mergeCell ref="B219:H219"/>
    <mergeCell ref="B221:H221"/>
    <mergeCell ref="K139:K148"/>
    <mergeCell ref="M139:M148"/>
    <mergeCell ref="N139:N148"/>
    <mergeCell ref="B220:H220"/>
    <mergeCell ref="B223:H223"/>
    <mergeCell ref="B224:H224"/>
    <mergeCell ref="N188:N190"/>
    <mergeCell ref="M230:O230"/>
    <mergeCell ref="C208:D208"/>
    <mergeCell ref="E208:F208"/>
    <mergeCell ref="C209:C211"/>
    <mergeCell ref="D209:D211"/>
    <mergeCell ref="E209:E211"/>
    <mergeCell ref="F209:F211"/>
    <mergeCell ref="C174:F174"/>
    <mergeCell ref="K175:N175"/>
    <mergeCell ref="O216:Q216"/>
    <mergeCell ref="B233:H233"/>
    <mergeCell ref="B237:H237"/>
    <mergeCell ref="AG434:AI434"/>
    <mergeCell ref="K432:N432"/>
    <mergeCell ref="AG429:AI429"/>
    <mergeCell ref="AG430:AI430"/>
    <mergeCell ref="R440:T440"/>
    <mergeCell ref="B11:E11"/>
    <mergeCell ref="B12:E12"/>
    <mergeCell ref="M192:P192"/>
    <mergeCell ref="B231:H231"/>
    <mergeCell ref="I231:J231"/>
    <mergeCell ref="B196:B198"/>
    <mergeCell ref="C196:N197"/>
    <mergeCell ref="G79:H79"/>
    <mergeCell ref="B80:F80"/>
    <mergeCell ref="G80:H80"/>
    <mergeCell ref="B81:F81"/>
    <mergeCell ref="G81:H81"/>
    <mergeCell ref="B82:F82"/>
    <mergeCell ref="G82:H82"/>
    <mergeCell ref="B83:F83"/>
    <mergeCell ref="G209:G211"/>
    <mergeCell ref="AG431:AI431"/>
    <mergeCell ref="G352:G354"/>
    <mergeCell ref="J279:O280"/>
    <mergeCell ref="J352:J354"/>
    <mergeCell ref="O349:P351"/>
    <mergeCell ref="B404:G404"/>
    <mergeCell ref="D362:E364"/>
    <mergeCell ref="M349:N351"/>
    <mergeCell ref="B349:B351"/>
    <mergeCell ref="B36:G36"/>
    <mergeCell ref="B37:G37"/>
    <mergeCell ref="B552:S553"/>
    <mergeCell ref="G547:I547"/>
    <mergeCell ref="C545:D547"/>
    <mergeCell ref="E545:F547"/>
    <mergeCell ref="B545:B547"/>
    <mergeCell ref="B580:D580"/>
    <mergeCell ref="Q567:S567"/>
    <mergeCell ref="B568:J570"/>
    <mergeCell ref="K568:S570"/>
    <mergeCell ref="G548:I548"/>
    <mergeCell ref="G549:I549"/>
    <mergeCell ref="G550:I550"/>
    <mergeCell ref="B566:E566"/>
    <mergeCell ref="B567:D567"/>
    <mergeCell ref="B555:E555"/>
    <mergeCell ref="B556:D556"/>
    <mergeCell ref="E539:F541"/>
    <mergeCell ref="B539:B541"/>
    <mergeCell ref="B577:D577"/>
    <mergeCell ref="K557:S559"/>
    <mergeCell ref="K560:S563"/>
    <mergeCell ref="Q556:S556"/>
    <mergeCell ref="Q580:S580"/>
    <mergeCell ref="B579:E579"/>
    <mergeCell ref="G540:I540"/>
    <mergeCell ref="B542:B544"/>
    <mergeCell ref="O534:S550"/>
    <mergeCell ref="E548:F550"/>
    <mergeCell ref="G542:I542"/>
    <mergeCell ref="G544:I544"/>
    <mergeCell ref="G541:I541"/>
    <mergeCell ref="G537:I537"/>
    <mergeCell ref="B515:G516"/>
    <mergeCell ref="L533:L535"/>
    <mergeCell ref="M533:M535"/>
    <mergeCell ref="J532:M532"/>
    <mergeCell ref="J533:J535"/>
    <mergeCell ref="B527:D527"/>
    <mergeCell ref="B507:G508"/>
    <mergeCell ref="O532:S532"/>
    <mergeCell ref="K533:K535"/>
    <mergeCell ref="B506:E506"/>
    <mergeCell ref="T507:U508"/>
    <mergeCell ref="N507:S508"/>
    <mergeCell ref="H507:M508"/>
    <mergeCell ref="H509:M510"/>
    <mergeCell ref="H511:M512"/>
    <mergeCell ref="N509:S510"/>
    <mergeCell ref="B532:B535"/>
    <mergeCell ref="C532:D535"/>
    <mergeCell ref="E532:F535"/>
    <mergeCell ref="H515:M516"/>
    <mergeCell ref="N515:S516"/>
    <mergeCell ref="T515:U516"/>
    <mergeCell ref="H392:M392"/>
    <mergeCell ref="M288:M292"/>
    <mergeCell ref="H398:M398"/>
    <mergeCell ref="B337:Q338"/>
    <mergeCell ref="Q349:R351"/>
    <mergeCell ref="S349:T351"/>
    <mergeCell ref="R352:R354"/>
    <mergeCell ref="M414:O414"/>
    <mergeCell ref="R414:T414"/>
    <mergeCell ref="R409:T413"/>
    <mergeCell ref="H399:M399"/>
    <mergeCell ref="H400:M400"/>
    <mergeCell ref="H401:M401"/>
    <mergeCell ref="H402:M402"/>
    <mergeCell ref="H403:M403"/>
    <mergeCell ref="B401:G401"/>
    <mergeCell ref="H391:M391"/>
    <mergeCell ref="N387:R387"/>
    <mergeCell ref="N388:R388"/>
    <mergeCell ref="N389:R389"/>
    <mergeCell ref="S381:W382"/>
    <mergeCell ref="N381:R382"/>
    <mergeCell ref="S383:W383"/>
    <mergeCell ref="S384:W384"/>
    <mergeCell ref="S385:W385"/>
    <mergeCell ref="S386:W386"/>
    <mergeCell ref="S387:W387"/>
    <mergeCell ref="S388:W388"/>
    <mergeCell ref="S389:W389"/>
    <mergeCell ref="S395:W395"/>
    <mergeCell ref="S396:W396"/>
    <mergeCell ref="N352:N354"/>
    <mergeCell ref="N402:R402"/>
    <mergeCell ref="N403:R403"/>
    <mergeCell ref="N404:R404"/>
    <mergeCell ref="P281:P282"/>
    <mergeCell ref="Q281:Q282"/>
    <mergeCell ref="R420:T420"/>
    <mergeCell ref="P482:Q485"/>
    <mergeCell ref="H463:M463"/>
    <mergeCell ref="D461:E462"/>
    <mergeCell ref="F461:G462"/>
    <mergeCell ref="B460:G460"/>
    <mergeCell ref="M438:N438"/>
    <mergeCell ref="P438:Q438"/>
    <mergeCell ref="H464:M464"/>
    <mergeCell ref="B441:G441"/>
    <mergeCell ref="T423:T427"/>
    <mergeCell ref="M433:N437"/>
    <mergeCell ref="K438:L438"/>
    <mergeCell ref="N479:S479"/>
    <mergeCell ref="F448:F450"/>
    <mergeCell ref="G448:G450"/>
    <mergeCell ref="G428:I428"/>
    <mergeCell ref="M415:O415"/>
    <mergeCell ref="B467:C467"/>
    <mergeCell ref="D467:E467"/>
    <mergeCell ref="F467:G467"/>
    <mergeCell ref="D466:E466"/>
    <mergeCell ref="H465:M465"/>
    <mergeCell ref="H466:M466"/>
    <mergeCell ref="H478:M478"/>
    <mergeCell ref="F477:G477"/>
    <mergeCell ref="Q352:Q354"/>
    <mergeCell ref="V409:V413"/>
    <mergeCell ref="B390:G390"/>
    <mergeCell ref="B391:G391"/>
    <mergeCell ref="B392:G392"/>
    <mergeCell ref="B393:G393"/>
    <mergeCell ref="B394:G394"/>
    <mergeCell ref="H394:M394"/>
    <mergeCell ref="G409:I413"/>
    <mergeCell ref="J409:J413"/>
    <mergeCell ref="K409:K413"/>
    <mergeCell ref="M409:O413"/>
    <mergeCell ref="F409:F413"/>
    <mergeCell ref="S397:W397"/>
    <mergeCell ref="S398:W398"/>
    <mergeCell ref="S399:W399"/>
    <mergeCell ref="S400:W400"/>
    <mergeCell ref="S401:W401"/>
    <mergeCell ref="S402:W402"/>
    <mergeCell ref="S403:W403"/>
    <mergeCell ref="S404:W404"/>
    <mergeCell ref="N397:R397"/>
    <mergeCell ref="N398:R398"/>
    <mergeCell ref="N399:R399"/>
    <mergeCell ref="U409:U413"/>
    <mergeCell ref="P409:P413"/>
    <mergeCell ref="Q409:Q413"/>
    <mergeCell ref="B403:G403"/>
    <mergeCell ref="S390:W390"/>
    <mergeCell ref="S391:W391"/>
    <mergeCell ref="S392:W392"/>
    <mergeCell ref="S393:W393"/>
    <mergeCell ref="S394:W394"/>
    <mergeCell ref="C445:C450"/>
    <mergeCell ref="M429:R429"/>
    <mergeCell ref="M430:R430"/>
    <mergeCell ref="AK427:AK428"/>
    <mergeCell ref="B464:C464"/>
    <mergeCell ref="K442:L442"/>
    <mergeCell ref="M442:N442"/>
    <mergeCell ref="P442:Q442"/>
    <mergeCell ref="AJ427:AJ428"/>
    <mergeCell ref="R442:T442"/>
    <mergeCell ref="U439:V439"/>
    <mergeCell ref="U441:V441"/>
    <mergeCell ref="AG427:AI428"/>
    <mergeCell ref="B439:G439"/>
    <mergeCell ref="K439:L439"/>
    <mergeCell ref="M439:N439"/>
    <mergeCell ref="P439:Q439"/>
    <mergeCell ref="R439:T439"/>
    <mergeCell ref="R441:T441"/>
    <mergeCell ref="H448:H450"/>
    <mergeCell ref="I448:I450"/>
    <mergeCell ref="R438:T438"/>
    <mergeCell ref="N463:S463"/>
    <mergeCell ref="B455:S456"/>
    <mergeCell ref="B442:G442"/>
    <mergeCell ref="B458:I458"/>
    <mergeCell ref="B438:G438"/>
    <mergeCell ref="B463:C463"/>
    <mergeCell ref="D463:E463"/>
    <mergeCell ref="B430:D430"/>
    <mergeCell ref="AG432:AI432"/>
    <mergeCell ref="AG433:AI433"/>
    <mergeCell ref="B31:G31"/>
    <mergeCell ref="B32:G32"/>
    <mergeCell ref="B33:G33"/>
    <mergeCell ref="B34:G34"/>
    <mergeCell ref="B35:G35"/>
    <mergeCell ref="I288:I292"/>
    <mergeCell ref="P188:P190"/>
    <mergeCell ref="J34:O34"/>
    <mergeCell ref="J35:O35"/>
    <mergeCell ref="S186:T188"/>
    <mergeCell ref="C304:C314"/>
    <mergeCell ref="K291:K292"/>
    <mergeCell ref="H305:H312"/>
    <mergeCell ref="M281:M282"/>
    <mergeCell ref="N281:N282"/>
    <mergeCell ref="G281:G282"/>
    <mergeCell ref="F322:F329"/>
    <mergeCell ref="F88:F91"/>
    <mergeCell ref="P89:P91"/>
    <mergeCell ref="F155:F157"/>
    <mergeCell ref="O175:R175"/>
    <mergeCell ref="C164:C167"/>
    <mergeCell ref="D164:D167"/>
    <mergeCell ref="E164:E167"/>
    <mergeCell ref="E175:E178"/>
    <mergeCell ref="R281:R282"/>
    <mergeCell ref="B238:H238"/>
    <mergeCell ref="B240:H240"/>
    <mergeCell ref="I240:J240"/>
    <mergeCell ref="B234:H234"/>
    <mergeCell ref="I234:J234"/>
    <mergeCell ref="B235:H235"/>
    <mergeCell ref="B2:T3"/>
    <mergeCell ref="B4:T5"/>
    <mergeCell ref="M268:N270"/>
    <mergeCell ref="K268:L270"/>
    <mergeCell ref="H268:I270"/>
    <mergeCell ref="S268:T270"/>
    <mergeCell ref="E268:F270"/>
    <mergeCell ref="I352:I354"/>
    <mergeCell ref="B255:H255"/>
    <mergeCell ref="B256:H256"/>
    <mergeCell ref="I256:J256"/>
    <mergeCell ref="I257:J257"/>
    <mergeCell ref="B254:H254"/>
    <mergeCell ref="I254:J254"/>
    <mergeCell ref="N305:N312"/>
    <mergeCell ref="L281:L282"/>
    <mergeCell ref="G268:G271"/>
    <mergeCell ref="C278:D280"/>
    <mergeCell ref="F352:F354"/>
    <mergeCell ref="I241:J241"/>
    <mergeCell ref="B242:H242"/>
    <mergeCell ref="I242:J242"/>
    <mergeCell ref="B243:H243"/>
    <mergeCell ref="B252:H252"/>
    <mergeCell ref="H352:H354"/>
    <mergeCell ref="B249:H249"/>
    <mergeCell ref="E321:E331"/>
    <mergeCell ref="F330:H331"/>
    <mergeCell ref="B155:B157"/>
    <mergeCell ref="R31:V37"/>
    <mergeCell ref="R30:V30"/>
    <mergeCell ref="B30:G30"/>
    <mergeCell ref="G322:G329"/>
    <mergeCell ref="H322:H329"/>
    <mergeCell ref="D321:D331"/>
    <mergeCell ref="T509:U510"/>
    <mergeCell ref="T511:U512"/>
    <mergeCell ref="H513:M514"/>
    <mergeCell ref="N513:S514"/>
    <mergeCell ref="T513:U514"/>
    <mergeCell ref="K448:K450"/>
    <mergeCell ref="L482:M485"/>
    <mergeCell ref="M440:N440"/>
    <mergeCell ref="U442:V442"/>
    <mergeCell ref="U433:V437"/>
    <mergeCell ref="U440:V440"/>
    <mergeCell ref="U438:V438"/>
    <mergeCell ref="H477:M477"/>
    <mergeCell ref="H433:H437"/>
    <mergeCell ref="I433:I437"/>
    <mergeCell ref="N476:S476"/>
    <mergeCell ref="R500:T500"/>
    <mergeCell ref="B374:H374"/>
    <mergeCell ref="M420:O420"/>
    <mergeCell ref="H470:M471"/>
    <mergeCell ref="H472:M472"/>
    <mergeCell ref="H473:M473"/>
    <mergeCell ref="G430:I430"/>
    <mergeCell ref="G429:I429"/>
    <mergeCell ref="B423:D427"/>
    <mergeCell ref="E423:E427"/>
    <mergeCell ref="P441:Q441"/>
    <mergeCell ref="K423:K427"/>
    <mergeCell ref="M441:N441"/>
    <mergeCell ref="G418:I418"/>
    <mergeCell ref="M418:O418"/>
    <mergeCell ref="G496:I497"/>
    <mergeCell ref="D479:E479"/>
    <mergeCell ref="B377:U378"/>
    <mergeCell ref="B376:D376"/>
    <mergeCell ref="G423:I427"/>
    <mergeCell ref="J423:J427"/>
    <mergeCell ref="R416:T416"/>
    <mergeCell ref="N511:S512"/>
    <mergeCell ref="N383:R383"/>
    <mergeCell ref="N384:R384"/>
    <mergeCell ref="N385:R385"/>
    <mergeCell ref="N386:R386"/>
    <mergeCell ref="N390:R390"/>
    <mergeCell ref="N391:R391"/>
    <mergeCell ref="N392:R392"/>
    <mergeCell ref="N393:R393"/>
    <mergeCell ref="N394:R394"/>
    <mergeCell ref="N395:R395"/>
    <mergeCell ref="N396:R396"/>
    <mergeCell ref="P440:Q440"/>
    <mergeCell ref="R433:T437"/>
    <mergeCell ref="B429:D429"/>
    <mergeCell ref="B476:C476"/>
    <mergeCell ref="D476:E476"/>
    <mergeCell ref="B461:C462"/>
    <mergeCell ref="D472:E472"/>
    <mergeCell ref="B470:C471"/>
    <mergeCell ref="D470:E471"/>
    <mergeCell ref="K440:L440"/>
    <mergeCell ref="F472:G472"/>
  </mergeCells>
  <dataValidations count="9">
    <dataValidation type="list" allowBlank="1" showInputMessage="1" showErrorMessage="1" sqref="E520:I520 E522:I523 I253:I260 I239:J239 I235 J237 J254:J258">
      <formula1>confirmare</formula1>
    </dataValidation>
    <dataValidation type="textLength" operator="lessThan" allowBlank="1" showInputMessage="1" showErrorMessage="1" errorTitle="Limită de caractere introduse!!!" error="Nu se va introduce mai mult de 10 caractere. Nu treceți limita chenarului prestabilit!!!" sqref="V219:W219 C212:D214">
      <formula1>11</formula1>
    </dataValidation>
    <dataValidation type="list" allowBlank="1" showInputMessage="1" showErrorMessage="1" sqref="C208:T208">
      <formula1>profil</formula1>
    </dataValidation>
    <dataValidation type="list" showInputMessage="1" showErrorMessage="1" sqref="K44:K60">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K500:K502">
      <formula1>transport</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436" zoomScaleNormal="100" zoomScalePageLayoutView="85" workbookViewId="0">
      <selection activeCell="B455" sqref="B455"/>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370" t="s">
        <v>1024</v>
      </c>
      <c r="C2" s="371"/>
      <c r="D2" s="5"/>
    </row>
    <row r="3" spans="2:4" ht="15.75" x14ac:dyDescent="0.25">
      <c r="B3" s="372" t="s">
        <v>800</v>
      </c>
      <c r="C3" s="371"/>
      <c r="D3" s="5"/>
    </row>
    <row r="4" spans="2:4" x14ac:dyDescent="0.25">
      <c r="B4" s="371"/>
      <c r="C4" s="371"/>
      <c r="D4" s="5"/>
    </row>
    <row r="5" spans="2:4" ht="45.75" customHeight="1" thickBot="1" x14ac:dyDescent="0.3">
      <c r="B5" s="1259" t="s">
        <v>940</v>
      </c>
      <c r="C5" s="1259"/>
      <c r="D5" s="5"/>
    </row>
    <row r="6" spans="2:4" ht="58.5" customHeight="1" thickBot="1" x14ac:dyDescent="0.3">
      <c r="B6" s="1265" t="s">
        <v>676</v>
      </c>
      <c r="C6" s="1266"/>
      <c r="D6" s="5"/>
    </row>
    <row r="7" spans="2:4" x14ac:dyDescent="0.25">
      <c r="B7" s="5"/>
      <c r="C7" s="5"/>
      <c r="D7" s="5"/>
    </row>
    <row r="8" spans="2:4" ht="18.75" x14ac:dyDescent="0.3">
      <c r="B8" s="399" t="s">
        <v>432</v>
      </c>
      <c r="C8" s="399" t="s">
        <v>433</v>
      </c>
      <c r="D8" s="5"/>
    </row>
    <row r="9" spans="2:4" x14ac:dyDescent="0.25">
      <c r="B9" s="1262" t="s">
        <v>0</v>
      </c>
      <c r="C9" s="1264"/>
      <c r="D9" s="5"/>
    </row>
    <row r="10" spans="2:4" ht="30" x14ac:dyDescent="0.25">
      <c r="B10" s="373" t="s">
        <v>139</v>
      </c>
      <c r="C10" s="374" t="s">
        <v>960</v>
      </c>
      <c r="D10" s="5"/>
    </row>
    <row r="11" spans="2:4" x14ac:dyDescent="0.25">
      <c r="B11" s="373" t="s">
        <v>1</v>
      </c>
      <c r="C11" s="375" t="s">
        <v>438</v>
      </c>
      <c r="D11" s="68"/>
    </row>
    <row r="12" spans="2:4" x14ac:dyDescent="0.25">
      <c r="B12" s="373" t="s">
        <v>2</v>
      </c>
      <c r="C12" s="376" t="s">
        <v>434</v>
      </c>
      <c r="D12" s="68"/>
    </row>
    <row r="13" spans="2:4" x14ac:dyDescent="0.25">
      <c r="B13" s="373" t="s">
        <v>3</v>
      </c>
      <c r="C13" s="374" t="s">
        <v>439</v>
      </c>
      <c r="D13" s="69"/>
    </row>
    <row r="14" spans="2:4" x14ac:dyDescent="0.25">
      <c r="B14" s="373" t="s">
        <v>803</v>
      </c>
      <c r="C14" s="374" t="s">
        <v>802</v>
      </c>
      <c r="D14" s="69"/>
    </row>
    <row r="15" spans="2:4" x14ac:dyDescent="0.25">
      <c r="B15" s="373" t="s">
        <v>93</v>
      </c>
      <c r="C15" s="374" t="s">
        <v>668</v>
      </c>
      <c r="D15" s="69"/>
    </row>
    <row r="16" spans="2:4" ht="30" x14ac:dyDescent="0.25">
      <c r="B16" s="373" t="s">
        <v>787</v>
      </c>
      <c r="C16" s="377" t="s">
        <v>959</v>
      </c>
      <c r="D16" s="69"/>
    </row>
    <row r="17" spans="2:4" x14ac:dyDescent="0.25">
      <c r="B17" s="373" t="s">
        <v>4</v>
      </c>
      <c r="C17" s="376" t="s">
        <v>437</v>
      </c>
      <c r="D17" s="69"/>
    </row>
    <row r="18" spans="2:4" x14ac:dyDescent="0.25">
      <c r="B18" s="373" t="s">
        <v>5</v>
      </c>
      <c r="C18" s="376" t="s">
        <v>435</v>
      </c>
      <c r="D18" s="69"/>
    </row>
    <row r="19" spans="2:4" x14ac:dyDescent="0.25">
      <c r="B19" s="373" t="s">
        <v>6</v>
      </c>
      <c r="C19" s="376" t="s">
        <v>436</v>
      </c>
      <c r="D19" s="69"/>
    </row>
    <row r="20" spans="2:4" x14ac:dyDescent="0.25">
      <c r="B20" s="373" t="s">
        <v>7</v>
      </c>
      <c r="C20" s="376" t="s">
        <v>441</v>
      </c>
      <c r="D20" s="68"/>
    </row>
    <row r="21" spans="2:4" x14ac:dyDescent="0.25">
      <c r="B21" s="373" t="s">
        <v>8</v>
      </c>
      <c r="C21" s="374" t="s">
        <v>982</v>
      </c>
      <c r="D21" s="69"/>
    </row>
    <row r="22" spans="2:4" x14ac:dyDescent="0.25">
      <c r="B22" s="373" t="s">
        <v>9</v>
      </c>
      <c r="C22" s="374" t="s">
        <v>983</v>
      </c>
      <c r="D22" s="69"/>
    </row>
    <row r="23" spans="2:4" x14ac:dyDescent="0.25">
      <c r="B23" s="373" t="s">
        <v>801</v>
      </c>
      <c r="C23" s="374" t="s">
        <v>984</v>
      </c>
      <c r="D23" s="68"/>
    </row>
    <row r="24" spans="2:4" x14ac:dyDescent="0.25">
      <c r="B24" s="1262" t="s">
        <v>419</v>
      </c>
      <c r="C24" s="1263"/>
      <c r="D24" s="5"/>
    </row>
    <row r="25" spans="2:4" x14ac:dyDescent="0.25">
      <c r="B25" s="1262" t="s">
        <v>208</v>
      </c>
      <c r="C25" s="1263"/>
      <c r="D25" s="5"/>
    </row>
    <row r="26" spans="2:4" ht="30" x14ac:dyDescent="0.25">
      <c r="B26" s="373" t="s">
        <v>1025</v>
      </c>
      <c r="C26" s="375" t="s">
        <v>1039</v>
      </c>
      <c r="D26" s="68"/>
    </row>
    <row r="27" spans="2:4" x14ac:dyDescent="0.25">
      <c r="B27" s="373" t="s">
        <v>1026</v>
      </c>
      <c r="C27" s="375" t="s">
        <v>1040</v>
      </c>
      <c r="D27" s="68"/>
    </row>
    <row r="28" spans="2:4" x14ac:dyDescent="0.25">
      <c r="B28" s="373" t="s">
        <v>1027</v>
      </c>
      <c r="C28" s="375" t="s">
        <v>1041</v>
      </c>
      <c r="D28" s="70"/>
    </row>
    <row r="29" spans="2:4" x14ac:dyDescent="0.25">
      <c r="B29" s="373" t="s">
        <v>1028</v>
      </c>
      <c r="C29" s="375" t="s">
        <v>1042</v>
      </c>
      <c r="D29" s="70"/>
    </row>
    <row r="30" spans="2:4" ht="14.25" customHeight="1" x14ac:dyDescent="0.25">
      <c r="B30" s="373" t="s">
        <v>1029</v>
      </c>
      <c r="C30" s="375" t="s">
        <v>1043</v>
      </c>
      <c r="D30" s="70"/>
    </row>
    <row r="31" spans="2:4" ht="14.25" customHeight="1" x14ac:dyDescent="0.25">
      <c r="B31" s="373" t="s">
        <v>1030</v>
      </c>
      <c r="C31" s="375" t="s">
        <v>1044</v>
      </c>
      <c r="D31" s="70"/>
    </row>
    <row r="32" spans="2:4" ht="30" x14ac:dyDescent="0.25">
      <c r="B32" s="373" t="s">
        <v>12</v>
      </c>
      <c r="C32" s="375" t="s">
        <v>776</v>
      </c>
      <c r="D32" s="70"/>
    </row>
    <row r="33" spans="2:4" x14ac:dyDescent="0.25">
      <c r="B33" s="373" t="s">
        <v>1031</v>
      </c>
      <c r="C33" s="375" t="s">
        <v>1045</v>
      </c>
      <c r="D33" s="70"/>
    </row>
    <row r="34" spans="2:4" ht="45" x14ac:dyDescent="0.25">
      <c r="B34" s="373" t="s">
        <v>1032</v>
      </c>
      <c r="C34" s="375" t="s">
        <v>1046</v>
      </c>
      <c r="D34" s="68"/>
    </row>
    <row r="35" spans="2:4" x14ac:dyDescent="0.25">
      <c r="B35" s="373" t="s">
        <v>1033</v>
      </c>
      <c r="C35" s="375" t="s">
        <v>1047</v>
      </c>
      <c r="D35" s="68"/>
    </row>
    <row r="36" spans="2:4" x14ac:dyDescent="0.25">
      <c r="B36" s="373" t="s">
        <v>1034</v>
      </c>
      <c r="C36" s="375" t="s">
        <v>1048</v>
      </c>
      <c r="D36" s="70"/>
    </row>
    <row r="37" spans="2:4" x14ac:dyDescent="0.25">
      <c r="B37" s="373" t="s">
        <v>1035</v>
      </c>
      <c r="C37" s="375" t="s">
        <v>1049</v>
      </c>
      <c r="D37" s="70"/>
    </row>
    <row r="38" spans="2:4" ht="15" customHeight="1" x14ac:dyDescent="0.25">
      <c r="B38" s="373" t="s">
        <v>1036</v>
      </c>
      <c r="C38" s="375" t="s">
        <v>1050</v>
      </c>
      <c r="D38" s="70"/>
    </row>
    <row r="39" spans="2:4" ht="30" x14ac:dyDescent="0.25">
      <c r="B39" s="373" t="s">
        <v>1037</v>
      </c>
      <c r="C39" s="375" t="s">
        <v>1051</v>
      </c>
      <c r="D39" s="70"/>
    </row>
    <row r="40" spans="2:4" ht="30" x14ac:dyDescent="0.25">
      <c r="B40" s="373" t="s">
        <v>13</v>
      </c>
      <c r="C40" s="375" t="s">
        <v>1094</v>
      </c>
      <c r="D40" s="68"/>
    </row>
    <row r="41" spans="2:4" x14ac:dyDescent="0.25">
      <c r="B41" s="378" t="s">
        <v>1038</v>
      </c>
      <c r="C41" s="375" t="s">
        <v>1095</v>
      </c>
      <c r="D41" s="68"/>
    </row>
    <row r="42" spans="2:4" ht="15" customHeight="1" x14ac:dyDescent="0.25">
      <c r="B42" s="373" t="s">
        <v>11</v>
      </c>
      <c r="C42" s="375" t="s">
        <v>985</v>
      </c>
      <c r="D42" s="68"/>
    </row>
    <row r="43" spans="2:4" ht="15" customHeight="1" thickBot="1" x14ac:dyDescent="0.3">
      <c r="B43" s="1260" t="s">
        <v>1093</v>
      </c>
      <c r="C43" s="1261"/>
      <c r="D43" s="71"/>
    </row>
    <row r="44" spans="2:4" ht="75" x14ac:dyDescent="0.25">
      <c r="B44" s="379" t="s">
        <v>865</v>
      </c>
      <c r="C44" s="380" t="s">
        <v>986</v>
      </c>
      <c r="D44" s="68"/>
    </row>
    <row r="45" spans="2:4" ht="45" x14ac:dyDescent="0.25">
      <c r="B45" s="373" t="s">
        <v>342</v>
      </c>
      <c r="C45" s="375" t="s">
        <v>1018</v>
      </c>
      <c r="D45" s="68"/>
    </row>
    <row r="46" spans="2:4" ht="45" x14ac:dyDescent="0.25">
      <c r="B46" s="373" t="s">
        <v>337</v>
      </c>
      <c r="C46" s="375" t="s">
        <v>964</v>
      </c>
      <c r="D46" s="68"/>
    </row>
    <row r="47" spans="2:4" ht="45" x14ac:dyDescent="0.25">
      <c r="B47" s="373" t="s">
        <v>338</v>
      </c>
      <c r="C47" s="375" t="s">
        <v>965</v>
      </c>
      <c r="D47" s="68"/>
    </row>
    <row r="48" spans="2:4" ht="45" x14ac:dyDescent="0.25">
      <c r="B48" s="373" t="s">
        <v>339</v>
      </c>
      <c r="C48" s="375" t="s">
        <v>966</v>
      </c>
      <c r="D48" s="68"/>
    </row>
    <row r="49" spans="2:4" ht="45" x14ac:dyDescent="0.25">
      <c r="B49" s="373" t="s">
        <v>340</v>
      </c>
      <c r="C49" s="375" t="s">
        <v>967</v>
      </c>
      <c r="D49" s="68"/>
    </row>
    <row r="50" spans="2:4" ht="30" x14ac:dyDescent="0.25">
      <c r="B50" s="373" t="s">
        <v>341</v>
      </c>
      <c r="C50" s="375" t="s">
        <v>968</v>
      </c>
      <c r="D50" s="68"/>
    </row>
    <row r="51" spans="2:4" ht="45" x14ac:dyDescent="0.25">
      <c r="B51" s="373" t="s">
        <v>343</v>
      </c>
      <c r="C51" s="375" t="s">
        <v>969</v>
      </c>
      <c r="D51" s="68"/>
    </row>
    <row r="52" spans="2:4" ht="45" x14ac:dyDescent="0.25">
      <c r="B52" s="373" t="s">
        <v>822</v>
      </c>
      <c r="C52" s="375" t="s">
        <v>970</v>
      </c>
      <c r="D52" s="68"/>
    </row>
    <row r="53" spans="2:4" ht="45" x14ac:dyDescent="0.25">
      <c r="B53" s="373" t="s">
        <v>344</v>
      </c>
      <c r="C53" s="375" t="s">
        <v>971</v>
      </c>
      <c r="D53" s="68"/>
    </row>
    <row r="54" spans="2:4" ht="30" x14ac:dyDescent="0.25">
      <c r="B54" s="373" t="s">
        <v>345</v>
      </c>
      <c r="C54" s="375" t="s">
        <v>972</v>
      </c>
      <c r="D54" s="68"/>
    </row>
    <row r="55" spans="2:4" ht="30" x14ac:dyDescent="0.25">
      <c r="B55" s="373" t="s">
        <v>346</v>
      </c>
      <c r="C55" s="375" t="s">
        <v>973</v>
      </c>
      <c r="D55" s="68"/>
    </row>
    <row r="56" spans="2:4" ht="30" x14ac:dyDescent="0.25">
      <c r="B56" s="373" t="s">
        <v>347</v>
      </c>
      <c r="C56" s="375" t="s">
        <v>974</v>
      </c>
      <c r="D56" s="68"/>
    </row>
    <row r="57" spans="2:4" ht="30" x14ac:dyDescent="0.25">
      <c r="B57" s="373" t="s">
        <v>348</v>
      </c>
      <c r="C57" s="375" t="s">
        <v>975</v>
      </c>
      <c r="D57" s="68"/>
    </row>
    <row r="58" spans="2:4" ht="30" x14ac:dyDescent="0.25">
      <c r="B58" s="373" t="s">
        <v>823</v>
      </c>
      <c r="C58" s="375" t="s">
        <v>976</v>
      </c>
      <c r="D58" s="68"/>
    </row>
    <row r="59" spans="2:4" ht="30" x14ac:dyDescent="0.25">
      <c r="B59" s="373" t="s">
        <v>824</v>
      </c>
      <c r="C59" s="375" t="s">
        <v>977</v>
      </c>
      <c r="D59" s="68"/>
    </row>
    <row r="60" spans="2:4" ht="30" x14ac:dyDescent="0.25">
      <c r="B60" s="373" t="s">
        <v>18</v>
      </c>
      <c r="C60" s="375" t="s">
        <v>978</v>
      </c>
      <c r="D60" s="68"/>
    </row>
    <row r="61" spans="2:4" x14ac:dyDescent="0.25">
      <c r="B61" s="373" t="s">
        <v>20</v>
      </c>
      <c r="C61" s="375" t="s">
        <v>979</v>
      </c>
      <c r="D61" s="68"/>
    </row>
    <row r="62" spans="2:4" ht="30" x14ac:dyDescent="0.25">
      <c r="B62" s="373" t="s">
        <v>21</v>
      </c>
      <c r="C62" s="375" t="s">
        <v>987</v>
      </c>
      <c r="D62" s="68"/>
    </row>
    <row r="63" spans="2:4" ht="30" x14ac:dyDescent="0.25">
      <c r="B63" s="381" t="s">
        <v>900</v>
      </c>
      <c r="C63" s="374" t="s">
        <v>777</v>
      </c>
      <c r="D63" s="69"/>
    </row>
    <row r="64" spans="2:4" ht="30" x14ac:dyDescent="0.25">
      <c r="B64" s="373" t="s">
        <v>1055</v>
      </c>
      <c r="C64" s="375" t="s">
        <v>778</v>
      </c>
      <c r="D64" s="68"/>
    </row>
    <row r="65" spans="2:4" ht="30" x14ac:dyDescent="0.25">
      <c r="B65" s="373" t="s">
        <v>1054</v>
      </c>
      <c r="C65" s="375" t="s">
        <v>961</v>
      </c>
      <c r="D65" s="68"/>
    </row>
    <row r="66" spans="2:4" ht="30" x14ac:dyDescent="0.25">
      <c r="B66" s="373" t="s">
        <v>201</v>
      </c>
      <c r="C66" s="374" t="s">
        <v>832</v>
      </c>
      <c r="D66" s="5"/>
    </row>
    <row r="67" spans="2:4" x14ac:dyDescent="0.25">
      <c r="B67" s="373" t="s">
        <v>420</v>
      </c>
      <c r="C67" s="374" t="s">
        <v>1019</v>
      </c>
      <c r="D67" s="5"/>
    </row>
    <row r="68" spans="2:4" x14ac:dyDescent="0.25">
      <c r="B68" s="373" t="s">
        <v>448</v>
      </c>
      <c r="C68" s="374" t="s">
        <v>449</v>
      </c>
      <c r="D68" s="5"/>
    </row>
    <row r="69" spans="2:4" ht="15.75" customHeight="1" x14ac:dyDescent="0.25">
      <c r="B69" s="373" t="s">
        <v>826</v>
      </c>
      <c r="C69" s="374" t="s">
        <v>825</v>
      </c>
      <c r="D69" s="5"/>
    </row>
    <row r="70" spans="2:4" ht="14.25" customHeight="1" x14ac:dyDescent="0.25">
      <c r="B70" s="373" t="s">
        <v>450</v>
      </c>
      <c r="C70" s="374" t="s">
        <v>957</v>
      </c>
      <c r="D70" s="5"/>
    </row>
    <row r="71" spans="2:4" x14ac:dyDescent="0.25">
      <c r="B71" s="373" t="s">
        <v>1016</v>
      </c>
      <c r="C71" s="374" t="s">
        <v>1017</v>
      </c>
      <c r="D71" s="5"/>
    </row>
    <row r="72" spans="2:4" ht="30" x14ac:dyDescent="0.25">
      <c r="B72" s="373" t="s">
        <v>443</v>
      </c>
      <c r="C72" s="382" t="s">
        <v>958</v>
      </c>
      <c r="D72" s="5"/>
    </row>
    <row r="73" spans="2:4" ht="19.5" x14ac:dyDescent="0.25">
      <c r="B73" s="1253" t="s">
        <v>1092</v>
      </c>
      <c r="C73" s="1254"/>
      <c r="D73" s="72"/>
    </row>
    <row r="74" spans="2:4" ht="30" x14ac:dyDescent="0.25">
      <c r="B74" s="373" t="s">
        <v>421</v>
      </c>
      <c r="C74" s="374" t="s">
        <v>833</v>
      </c>
      <c r="D74" s="5"/>
    </row>
    <row r="75" spans="2:4" ht="30" x14ac:dyDescent="0.25">
      <c r="B75" s="373" t="s">
        <v>422</v>
      </c>
      <c r="C75" s="374" t="s">
        <v>451</v>
      </c>
      <c r="D75" s="5"/>
    </row>
    <row r="76" spans="2:4" x14ac:dyDescent="0.25">
      <c r="B76" s="373" t="s">
        <v>172</v>
      </c>
      <c r="C76" s="374" t="s">
        <v>680</v>
      </c>
      <c r="D76" s="5"/>
    </row>
    <row r="77" spans="2:4" ht="16.5" customHeight="1" x14ac:dyDescent="0.25">
      <c r="B77" s="1253" t="s">
        <v>211</v>
      </c>
      <c r="C77" s="1254"/>
      <c r="D77" s="71"/>
    </row>
    <row r="78" spans="2:4" x14ac:dyDescent="0.25">
      <c r="B78" s="373" t="s">
        <v>212</v>
      </c>
      <c r="C78" s="374" t="s">
        <v>682</v>
      </c>
      <c r="D78" s="5"/>
    </row>
    <row r="79" spans="2:4" x14ac:dyDescent="0.25">
      <c r="B79" s="373" t="s">
        <v>213</v>
      </c>
      <c r="C79" s="374" t="s">
        <v>455</v>
      </c>
      <c r="D79" s="5"/>
    </row>
    <row r="80" spans="2:4" x14ac:dyDescent="0.25">
      <c r="B80" s="373" t="s">
        <v>709</v>
      </c>
      <c r="C80" s="374" t="s">
        <v>456</v>
      </c>
      <c r="D80" s="5"/>
    </row>
    <row r="81" spans="2:4" x14ac:dyDescent="0.25">
      <c r="B81" s="373" t="s">
        <v>215</v>
      </c>
      <c r="C81" s="374" t="s">
        <v>457</v>
      </c>
      <c r="D81" s="5"/>
    </row>
    <row r="82" spans="2:4" x14ac:dyDescent="0.25">
      <c r="B82" s="373" t="s">
        <v>708</v>
      </c>
      <c r="C82" s="374" t="s">
        <v>458</v>
      </c>
      <c r="D82" s="5"/>
    </row>
    <row r="83" spans="2:4" x14ac:dyDescent="0.25">
      <c r="B83" s="373" t="s">
        <v>392</v>
      </c>
      <c r="C83" s="374" t="s">
        <v>459</v>
      </c>
      <c r="D83" s="5"/>
    </row>
    <row r="84" spans="2:4" x14ac:dyDescent="0.25">
      <c r="B84" s="373" t="s">
        <v>708</v>
      </c>
      <c r="C84" s="374" t="s">
        <v>460</v>
      </c>
      <c r="D84" s="5"/>
    </row>
    <row r="85" spans="2:4" x14ac:dyDescent="0.25">
      <c r="B85" s="373" t="s">
        <v>453</v>
      </c>
      <c r="C85" s="374" t="s">
        <v>461</v>
      </c>
      <c r="D85" s="5"/>
    </row>
    <row r="86" spans="2:4" x14ac:dyDescent="0.25">
      <c r="B86" s="373" t="s">
        <v>454</v>
      </c>
      <c r="C86" s="374" t="s">
        <v>462</v>
      </c>
      <c r="D86" s="5"/>
    </row>
    <row r="87" spans="2:4" x14ac:dyDescent="0.25">
      <c r="B87" s="373" t="s">
        <v>474</v>
      </c>
      <c r="C87" s="374" t="s">
        <v>683</v>
      </c>
      <c r="D87" s="5"/>
    </row>
    <row r="88" spans="2:4" x14ac:dyDescent="0.25">
      <c r="B88" s="373" t="s">
        <v>467</v>
      </c>
      <c r="C88" s="374" t="s">
        <v>470</v>
      </c>
      <c r="D88" s="5"/>
    </row>
    <row r="89" spans="2:4" x14ac:dyDescent="0.25">
      <c r="B89" s="373" t="s">
        <v>468</v>
      </c>
      <c r="C89" s="382" t="s">
        <v>472</v>
      </c>
      <c r="D89" s="5"/>
    </row>
    <row r="90" spans="2:4" x14ac:dyDescent="0.25">
      <c r="B90" s="373" t="s">
        <v>469</v>
      </c>
      <c r="C90" s="382" t="s">
        <v>471</v>
      </c>
      <c r="D90" s="5"/>
    </row>
    <row r="91" spans="2:4" ht="16.5" customHeight="1" x14ac:dyDescent="0.25">
      <c r="B91" s="1253" t="s">
        <v>1091</v>
      </c>
      <c r="C91" s="1254"/>
      <c r="D91" s="73"/>
    </row>
    <row r="92" spans="2:4" s="75" customFormat="1" ht="14.25" customHeight="1" x14ac:dyDescent="0.25">
      <c r="B92" s="383" t="s">
        <v>804</v>
      </c>
      <c r="C92" s="374" t="s">
        <v>902</v>
      </c>
      <c r="D92" s="71"/>
    </row>
    <row r="93" spans="2:4" s="75" customFormat="1" ht="14.45" customHeight="1" x14ac:dyDescent="0.25">
      <c r="B93" s="383" t="s">
        <v>805</v>
      </c>
      <c r="C93" s="374" t="s">
        <v>962</v>
      </c>
      <c r="D93" s="71"/>
    </row>
    <row r="94" spans="2:4" s="75" customFormat="1" ht="15" customHeight="1" x14ac:dyDescent="0.25">
      <c r="B94" s="383" t="s">
        <v>834</v>
      </c>
      <c r="C94" s="374" t="s">
        <v>963</v>
      </c>
      <c r="D94" s="71"/>
    </row>
    <row r="95" spans="2:4" s="75" customFormat="1" ht="15.75" x14ac:dyDescent="0.25">
      <c r="B95" s="1253" t="s">
        <v>1057</v>
      </c>
      <c r="C95" s="1254"/>
      <c r="D95" s="71"/>
    </row>
    <row r="96" spans="2:4" s="75" customFormat="1" ht="15.75" x14ac:dyDescent="0.25">
      <c r="B96" s="1251" t="s">
        <v>466</v>
      </c>
      <c r="C96" s="1252"/>
      <c r="D96" s="76"/>
    </row>
    <row r="97" spans="2:4" s="75" customFormat="1" ht="15.75" x14ac:dyDescent="0.25">
      <c r="B97" s="373" t="s">
        <v>33</v>
      </c>
      <c r="C97" s="374" t="s">
        <v>477</v>
      </c>
      <c r="D97" s="74"/>
    </row>
    <row r="98" spans="2:4" x14ac:dyDescent="0.25">
      <c r="B98" s="373" t="s">
        <v>34</v>
      </c>
      <c r="C98" s="374" t="s">
        <v>478</v>
      </c>
      <c r="D98" s="5"/>
    </row>
    <row r="99" spans="2:4" x14ac:dyDescent="0.25">
      <c r="B99" s="373" t="s">
        <v>26</v>
      </c>
      <c r="C99" s="374" t="s">
        <v>479</v>
      </c>
      <c r="D99" s="5"/>
    </row>
    <row r="100" spans="2:4" ht="16.5" customHeight="1" x14ac:dyDescent="0.25">
      <c r="B100" s="373" t="s">
        <v>423</v>
      </c>
      <c r="C100" s="374" t="s">
        <v>480</v>
      </c>
      <c r="D100" s="5"/>
    </row>
    <row r="101" spans="2:4" x14ac:dyDescent="0.25">
      <c r="B101" s="373" t="s">
        <v>463</v>
      </c>
      <c r="C101" s="374" t="s">
        <v>481</v>
      </c>
      <c r="D101" s="5"/>
    </row>
    <row r="102" spans="2:4" x14ac:dyDescent="0.25">
      <c r="B102" s="373" t="s">
        <v>29</v>
      </c>
      <c r="C102" s="374" t="s">
        <v>482</v>
      </c>
      <c r="D102" s="5"/>
    </row>
    <row r="103" spans="2:4" x14ac:dyDescent="0.25">
      <c r="B103" s="373" t="s">
        <v>464</v>
      </c>
      <c r="C103" s="374" t="s">
        <v>483</v>
      </c>
      <c r="D103" s="5"/>
    </row>
    <row r="104" spans="2:4" x14ac:dyDescent="0.25">
      <c r="B104" s="373" t="s">
        <v>465</v>
      </c>
      <c r="C104" s="374" t="s">
        <v>656</v>
      </c>
      <c r="D104" s="5"/>
    </row>
    <row r="105" spans="2:4" ht="28.5" x14ac:dyDescent="0.25">
      <c r="B105" s="373" t="s">
        <v>654</v>
      </c>
      <c r="C105" s="374" t="s">
        <v>657</v>
      </c>
      <c r="D105" s="5"/>
    </row>
    <row r="106" spans="2:4" ht="28.5" x14ac:dyDescent="0.25">
      <c r="B106" s="373" t="s">
        <v>655</v>
      </c>
      <c r="C106" s="374" t="s">
        <v>658</v>
      </c>
      <c r="D106" s="5"/>
    </row>
    <row r="107" spans="2:4" x14ac:dyDescent="0.25">
      <c r="B107" s="373" t="s">
        <v>32</v>
      </c>
      <c r="C107" s="374" t="s">
        <v>484</v>
      </c>
      <c r="D107" s="5"/>
    </row>
    <row r="108" spans="2:4" ht="15.75" customHeight="1" x14ac:dyDescent="0.25">
      <c r="B108" s="373" t="s">
        <v>672</v>
      </c>
      <c r="C108" s="374" t="s">
        <v>476</v>
      </c>
      <c r="D108" s="5"/>
    </row>
    <row r="109" spans="2:4" x14ac:dyDescent="0.25">
      <c r="B109" s="373" t="s">
        <v>671</v>
      </c>
      <c r="C109" s="374" t="s">
        <v>675</v>
      </c>
      <c r="D109" s="5"/>
    </row>
    <row r="110" spans="2:4" ht="15.75" customHeight="1" x14ac:dyDescent="0.25">
      <c r="B110" s="373" t="s">
        <v>807</v>
      </c>
      <c r="C110" s="374" t="s">
        <v>835</v>
      </c>
      <c r="D110" s="5"/>
    </row>
    <row r="111" spans="2:4" ht="15.75" x14ac:dyDescent="0.25">
      <c r="B111" s="1251" t="s">
        <v>240</v>
      </c>
      <c r="C111" s="1252"/>
      <c r="D111" s="76"/>
    </row>
    <row r="112" spans="2:4" ht="15" customHeight="1" x14ac:dyDescent="0.25">
      <c r="B112" s="373" t="s">
        <v>485</v>
      </c>
      <c r="C112" s="374" t="s">
        <v>495</v>
      </c>
      <c r="D112" s="5"/>
    </row>
    <row r="113" spans="2:4" ht="14.25" customHeight="1" x14ac:dyDescent="0.25">
      <c r="B113" s="373" t="s">
        <v>486</v>
      </c>
      <c r="C113" s="374" t="s">
        <v>496</v>
      </c>
      <c r="D113" s="5"/>
    </row>
    <row r="114" spans="2:4" x14ac:dyDescent="0.25">
      <c r="B114" s="373" t="s">
        <v>35</v>
      </c>
      <c r="C114" s="374" t="s">
        <v>497</v>
      </c>
      <c r="D114" s="5"/>
    </row>
    <row r="115" spans="2:4" x14ac:dyDescent="0.25">
      <c r="B115" s="373" t="s">
        <v>491</v>
      </c>
      <c r="C115" s="374" t="s">
        <v>665</v>
      </c>
      <c r="D115" s="5"/>
    </row>
    <row r="116" spans="2:4" x14ac:dyDescent="0.25">
      <c r="B116" s="373" t="s">
        <v>492</v>
      </c>
      <c r="C116" s="374" t="s">
        <v>664</v>
      </c>
      <c r="D116" s="5"/>
    </row>
    <row r="117" spans="2:4" x14ac:dyDescent="0.25">
      <c r="B117" s="373" t="s">
        <v>36</v>
      </c>
      <c r="C117" s="374" t="s">
        <v>661</v>
      </c>
      <c r="D117" s="5"/>
    </row>
    <row r="118" spans="2:4" x14ac:dyDescent="0.25">
      <c r="B118" s="373" t="s">
        <v>493</v>
      </c>
      <c r="C118" s="374" t="s">
        <v>662</v>
      </c>
      <c r="D118" s="5"/>
    </row>
    <row r="119" spans="2:4" x14ac:dyDescent="0.25">
      <c r="B119" s="373" t="s">
        <v>494</v>
      </c>
      <c r="C119" s="374" t="s">
        <v>663</v>
      </c>
      <c r="D119" s="5"/>
    </row>
    <row r="120" spans="2:4" ht="28.5" x14ac:dyDescent="0.25">
      <c r="B120" s="373" t="s">
        <v>666</v>
      </c>
      <c r="C120" s="374" t="s">
        <v>659</v>
      </c>
      <c r="D120" s="5"/>
    </row>
    <row r="121" spans="2:4" ht="28.5" x14ac:dyDescent="0.25">
      <c r="B121" s="373" t="s">
        <v>667</v>
      </c>
      <c r="C121" s="374" t="s">
        <v>660</v>
      </c>
      <c r="D121" s="5"/>
    </row>
    <row r="122" spans="2:4" x14ac:dyDescent="0.25">
      <c r="B122" s="373" t="s">
        <v>37</v>
      </c>
      <c r="C122" s="374" t="s">
        <v>498</v>
      </c>
      <c r="D122" s="5"/>
    </row>
    <row r="123" spans="2:4" x14ac:dyDescent="0.25">
      <c r="B123" s="373" t="s">
        <v>38</v>
      </c>
      <c r="C123" s="374" t="s">
        <v>1014</v>
      </c>
      <c r="D123" s="5"/>
    </row>
    <row r="124" spans="2:4" x14ac:dyDescent="0.25">
      <c r="B124" s="373" t="s">
        <v>774</v>
      </c>
      <c r="C124" s="374" t="s">
        <v>775</v>
      </c>
      <c r="D124" s="5"/>
    </row>
    <row r="125" spans="2:4" ht="19.5" x14ac:dyDescent="0.25">
      <c r="B125" s="1253" t="s">
        <v>1090</v>
      </c>
      <c r="C125" s="1254"/>
      <c r="D125" s="72"/>
    </row>
    <row r="126" spans="2:4" x14ac:dyDescent="0.25">
      <c r="B126" s="373" t="s">
        <v>39</v>
      </c>
      <c r="C126" s="374" t="s">
        <v>684</v>
      </c>
      <c r="D126" s="5"/>
    </row>
    <row r="127" spans="2:4" x14ac:dyDescent="0.25">
      <c r="B127" s="373" t="s">
        <v>40</v>
      </c>
      <c r="C127" s="374" t="s">
        <v>857</v>
      </c>
      <c r="D127" s="5"/>
    </row>
    <row r="128" spans="2:4" x14ac:dyDescent="0.25">
      <c r="B128" s="373" t="s">
        <v>41</v>
      </c>
      <c r="C128" s="374" t="s">
        <v>501</v>
      </c>
      <c r="D128" s="5"/>
    </row>
    <row r="129" spans="2:4" x14ac:dyDescent="0.25">
      <c r="B129" s="373" t="s">
        <v>42</v>
      </c>
      <c r="C129" s="374" t="s">
        <v>502</v>
      </c>
      <c r="D129" s="5"/>
    </row>
    <row r="130" spans="2:4" x14ac:dyDescent="0.25">
      <c r="B130" s="373" t="s">
        <v>443</v>
      </c>
      <c r="C130" s="374" t="s">
        <v>903</v>
      </c>
      <c r="D130" s="5"/>
    </row>
    <row r="131" spans="2:4" ht="19.5" x14ac:dyDescent="0.25">
      <c r="B131" s="1253" t="s">
        <v>1096</v>
      </c>
      <c r="C131" s="1254"/>
      <c r="D131" s="72"/>
    </row>
    <row r="132" spans="2:4" x14ac:dyDescent="0.25">
      <c r="B132" s="373" t="s">
        <v>43</v>
      </c>
      <c r="C132" s="374" t="s">
        <v>685</v>
      </c>
      <c r="D132" s="5"/>
    </row>
    <row r="133" spans="2:4" x14ac:dyDescent="0.25">
      <c r="B133" s="373" t="s">
        <v>40</v>
      </c>
      <c r="C133" s="374" t="s">
        <v>729</v>
      </c>
      <c r="D133" s="5"/>
    </row>
    <row r="134" spans="2:4" x14ac:dyDescent="0.25">
      <c r="B134" s="373" t="s">
        <v>41</v>
      </c>
      <c r="C134" s="374" t="s">
        <v>500</v>
      </c>
      <c r="D134" s="5"/>
    </row>
    <row r="135" spans="2:4" x14ac:dyDescent="0.25">
      <c r="B135" s="373" t="s">
        <v>443</v>
      </c>
      <c r="C135" s="374" t="s">
        <v>499</v>
      </c>
      <c r="D135" s="5"/>
    </row>
    <row r="136" spans="2:4" ht="19.5" x14ac:dyDescent="0.25">
      <c r="B136" s="1253" t="s">
        <v>1089</v>
      </c>
      <c r="C136" s="1254"/>
      <c r="D136" s="72"/>
    </row>
    <row r="137" spans="2:4" x14ac:dyDescent="0.25">
      <c r="B137" s="373" t="s">
        <v>186</v>
      </c>
      <c r="C137" s="374" t="s">
        <v>686</v>
      </c>
      <c r="D137" s="5"/>
    </row>
    <row r="138" spans="2:4" x14ac:dyDescent="0.25">
      <c r="B138" s="373" t="s">
        <v>40</v>
      </c>
      <c r="C138" s="374" t="s">
        <v>507</v>
      </c>
      <c r="D138" s="5"/>
    </row>
    <row r="139" spans="2:4" x14ac:dyDescent="0.25">
      <c r="B139" s="373" t="s">
        <v>41</v>
      </c>
      <c r="C139" s="382" t="s">
        <v>506</v>
      </c>
      <c r="D139" s="5"/>
    </row>
    <row r="140" spans="2:4" x14ac:dyDescent="0.25">
      <c r="B140" s="373" t="s">
        <v>42</v>
      </c>
      <c r="C140" s="382" t="s">
        <v>505</v>
      </c>
      <c r="D140" s="5"/>
    </row>
    <row r="141" spans="2:4" x14ac:dyDescent="0.25">
      <c r="B141" s="373" t="s">
        <v>508</v>
      </c>
      <c r="C141" s="374" t="s">
        <v>730</v>
      </c>
      <c r="D141" s="5"/>
    </row>
    <row r="142" spans="2:4" x14ac:dyDescent="0.25">
      <c r="B142" s="373" t="s">
        <v>503</v>
      </c>
      <c r="C142" s="374" t="s">
        <v>677</v>
      </c>
      <c r="D142" s="5"/>
    </row>
    <row r="143" spans="2:4" x14ac:dyDescent="0.25">
      <c r="B143" s="373" t="s">
        <v>504</v>
      </c>
      <c r="C143" s="374" t="s">
        <v>678</v>
      </c>
      <c r="D143" s="5"/>
    </row>
    <row r="144" spans="2:4" x14ac:dyDescent="0.25">
      <c r="B144" s="373" t="s">
        <v>509</v>
      </c>
      <c r="C144" s="374" t="s">
        <v>679</v>
      </c>
      <c r="D144" s="5"/>
    </row>
    <row r="145" spans="2:4" x14ac:dyDescent="0.25">
      <c r="B145" s="373" t="s">
        <v>510</v>
      </c>
      <c r="C145" s="375" t="s">
        <v>732</v>
      </c>
      <c r="D145" s="5"/>
    </row>
    <row r="146" spans="2:4" x14ac:dyDescent="0.25">
      <c r="B146" s="373" t="s">
        <v>503</v>
      </c>
      <c r="C146" s="374" t="s">
        <v>518</v>
      </c>
      <c r="D146" s="5"/>
    </row>
    <row r="147" spans="2:4" x14ac:dyDescent="0.25">
      <c r="B147" s="373" t="s">
        <v>504</v>
      </c>
      <c r="C147" s="374" t="s">
        <v>519</v>
      </c>
      <c r="D147" s="5"/>
    </row>
    <row r="148" spans="2:4" x14ac:dyDescent="0.25">
      <c r="B148" s="373" t="s">
        <v>511</v>
      </c>
      <c r="C148" s="374" t="s">
        <v>520</v>
      </c>
      <c r="D148" s="5"/>
    </row>
    <row r="149" spans="2:4" x14ac:dyDescent="0.25">
      <c r="B149" s="373" t="s">
        <v>512</v>
      </c>
      <c r="C149" s="375" t="s">
        <v>731</v>
      </c>
      <c r="D149" s="5"/>
    </row>
    <row r="150" spans="2:4" x14ac:dyDescent="0.25">
      <c r="B150" s="373" t="s">
        <v>503</v>
      </c>
      <c r="C150" s="374" t="s">
        <v>517</v>
      </c>
      <c r="D150" s="5"/>
    </row>
    <row r="151" spans="2:4" x14ac:dyDescent="0.25">
      <c r="B151" s="373" t="s">
        <v>504</v>
      </c>
      <c r="C151" s="374" t="s">
        <v>516</v>
      </c>
      <c r="D151" s="5"/>
    </row>
    <row r="152" spans="2:4" x14ac:dyDescent="0.25">
      <c r="B152" s="373" t="s">
        <v>513</v>
      </c>
      <c r="C152" s="374" t="s">
        <v>515</v>
      </c>
      <c r="D152" s="5"/>
    </row>
    <row r="153" spans="2:4" x14ac:dyDescent="0.25">
      <c r="B153" s="373" t="s">
        <v>186</v>
      </c>
      <c r="C153" s="375" t="s">
        <v>733</v>
      </c>
      <c r="D153" s="68"/>
    </row>
    <row r="154" spans="2:4" x14ac:dyDescent="0.25">
      <c r="B154" s="373" t="s">
        <v>503</v>
      </c>
      <c r="C154" s="374" t="s">
        <v>687</v>
      </c>
      <c r="D154" s="5"/>
    </row>
    <row r="155" spans="2:4" x14ac:dyDescent="0.25">
      <c r="B155" s="373" t="s">
        <v>504</v>
      </c>
      <c r="C155" s="374" t="s">
        <v>688</v>
      </c>
      <c r="D155" s="5"/>
    </row>
    <row r="156" spans="2:4" x14ac:dyDescent="0.25">
      <c r="B156" s="373" t="s">
        <v>513</v>
      </c>
      <c r="C156" s="374" t="s">
        <v>689</v>
      </c>
      <c r="D156" s="5"/>
    </row>
    <row r="157" spans="2:4" x14ac:dyDescent="0.25">
      <c r="B157" s="373" t="s">
        <v>443</v>
      </c>
      <c r="C157" s="374" t="s">
        <v>941</v>
      </c>
      <c r="D157" s="5"/>
    </row>
    <row r="158" spans="2:4" ht="15" customHeight="1" x14ac:dyDescent="0.25">
      <c r="B158" s="1253" t="s">
        <v>232</v>
      </c>
      <c r="C158" s="1254"/>
      <c r="D158" s="72"/>
    </row>
    <row r="159" spans="2:4" x14ac:dyDescent="0.25">
      <c r="B159" s="373" t="s">
        <v>521</v>
      </c>
      <c r="C159" s="374" t="s">
        <v>690</v>
      </c>
      <c r="D159" s="5"/>
    </row>
    <row r="160" spans="2:4" x14ac:dyDescent="0.25">
      <c r="B160" s="373" t="s">
        <v>40</v>
      </c>
      <c r="C160" s="374" t="s">
        <v>523</v>
      </c>
      <c r="D160" s="5"/>
    </row>
    <row r="161" spans="2:4" x14ac:dyDescent="0.25">
      <c r="B161" s="373" t="s">
        <v>41</v>
      </c>
      <c r="C161" s="374" t="s">
        <v>524</v>
      </c>
      <c r="D161" s="5"/>
    </row>
    <row r="162" spans="2:4" x14ac:dyDescent="0.25">
      <c r="B162" s="373" t="s">
        <v>42</v>
      </c>
      <c r="C162" s="374" t="s">
        <v>525</v>
      </c>
      <c r="D162" s="5"/>
    </row>
    <row r="163" spans="2:4" ht="15" customHeight="1" x14ac:dyDescent="0.25">
      <c r="B163" s="1253" t="s">
        <v>231</v>
      </c>
      <c r="C163" s="1254"/>
      <c r="D163" s="72"/>
    </row>
    <row r="164" spans="2:4" ht="30" x14ac:dyDescent="0.25">
      <c r="B164" s="373" t="s">
        <v>176</v>
      </c>
      <c r="C164" s="374" t="s">
        <v>836</v>
      </c>
      <c r="D164" s="5"/>
    </row>
    <row r="165" spans="2:4" x14ac:dyDescent="0.25">
      <c r="B165" s="384" t="s">
        <v>864</v>
      </c>
      <c r="C165" s="375" t="s">
        <v>633</v>
      </c>
      <c r="D165" s="5"/>
    </row>
    <row r="166" spans="2:4" x14ac:dyDescent="0.25">
      <c r="B166" s="373" t="s">
        <v>212</v>
      </c>
      <c r="C166" s="375" t="s">
        <v>691</v>
      </c>
      <c r="D166" s="5"/>
    </row>
    <row r="167" spans="2:4" ht="18.75" customHeight="1" x14ac:dyDescent="0.25">
      <c r="B167" s="1253" t="s">
        <v>1022</v>
      </c>
      <c r="C167" s="1254"/>
      <c r="D167" s="77"/>
    </row>
    <row r="168" spans="2:4" ht="15.75" x14ac:dyDescent="0.25">
      <c r="B168" s="1253" t="s">
        <v>1088</v>
      </c>
      <c r="C168" s="1254"/>
      <c r="D168" s="76"/>
    </row>
    <row r="169" spans="2:4" ht="30" x14ac:dyDescent="0.25">
      <c r="B169" s="385" t="s">
        <v>376</v>
      </c>
      <c r="C169" s="374" t="s">
        <v>858</v>
      </c>
      <c r="D169" s="5"/>
    </row>
    <row r="170" spans="2:4" ht="30" x14ac:dyDescent="0.25">
      <c r="B170" s="385" t="s">
        <v>189</v>
      </c>
      <c r="C170" s="374" t="s">
        <v>859</v>
      </c>
      <c r="D170" s="5"/>
    </row>
    <row r="171" spans="2:4" ht="30" x14ac:dyDescent="0.25">
      <c r="B171" s="385" t="s">
        <v>190</v>
      </c>
      <c r="C171" s="374" t="s">
        <v>860</v>
      </c>
      <c r="D171" s="5"/>
    </row>
    <row r="172" spans="2:4" ht="30" x14ac:dyDescent="0.25">
      <c r="B172" s="385" t="s">
        <v>57</v>
      </c>
      <c r="C172" s="374" t="s">
        <v>861</v>
      </c>
      <c r="D172" s="5"/>
    </row>
    <row r="173" spans="2:4" ht="30" x14ac:dyDescent="0.25">
      <c r="B173" s="386" t="s">
        <v>526</v>
      </c>
      <c r="C173" s="374" t="s">
        <v>837</v>
      </c>
      <c r="D173" s="5"/>
    </row>
    <row r="174" spans="2:4" ht="27.6" customHeight="1" x14ac:dyDescent="0.25">
      <c r="B174" s="373" t="s">
        <v>527</v>
      </c>
      <c r="C174" s="374" t="s">
        <v>838</v>
      </c>
      <c r="D174" s="5"/>
    </row>
    <row r="175" spans="2:4" ht="30" x14ac:dyDescent="0.25">
      <c r="B175" s="373" t="s">
        <v>443</v>
      </c>
      <c r="C175" s="374" t="s">
        <v>904</v>
      </c>
      <c r="D175" s="5"/>
    </row>
    <row r="176" spans="2:4" ht="15.75" x14ac:dyDescent="0.25">
      <c r="B176" s="1251" t="s">
        <v>1087</v>
      </c>
      <c r="C176" s="1252"/>
      <c r="D176" s="78"/>
    </row>
    <row r="177" spans="2:4" ht="30" x14ac:dyDescent="0.25">
      <c r="B177" s="441" t="s">
        <v>876</v>
      </c>
      <c r="C177" s="375" t="s">
        <v>882</v>
      </c>
      <c r="D177" s="5"/>
    </row>
    <row r="178" spans="2:4" ht="30" x14ac:dyDescent="0.25">
      <c r="B178" s="441" t="s">
        <v>877</v>
      </c>
      <c r="C178" s="375" t="s">
        <v>883</v>
      </c>
      <c r="D178" s="5"/>
    </row>
    <row r="179" spans="2:4" ht="30" x14ac:dyDescent="0.25">
      <c r="B179" s="441" t="s">
        <v>878</v>
      </c>
      <c r="C179" s="375" t="s">
        <v>887</v>
      </c>
      <c r="D179" s="5"/>
    </row>
    <row r="180" spans="2:4" ht="30" x14ac:dyDescent="0.25">
      <c r="B180" s="441" t="s">
        <v>879</v>
      </c>
      <c r="C180" s="375" t="s">
        <v>886</v>
      </c>
      <c r="D180" s="5"/>
    </row>
    <row r="181" spans="2:4" ht="30" x14ac:dyDescent="0.25">
      <c r="B181" s="441" t="s">
        <v>880</v>
      </c>
      <c r="C181" s="375" t="s">
        <v>885</v>
      </c>
      <c r="D181" s="5"/>
    </row>
    <row r="182" spans="2:4" ht="30" x14ac:dyDescent="0.25">
      <c r="B182" s="441" t="s">
        <v>881</v>
      </c>
      <c r="C182" s="375" t="s">
        <v>884</v>
      </c>
      <c r="D182" s="5"/>
    </row>
    <row r="183" spans="2:4" x14ac:dyDescent="0.25">
      <c r="B183" s="442" t="s">
        <v>820</v>
      </c>
      <c r="C183" s="375" t="s">
        <v>888</v>
      </c>
      <c r="D183" s="5"/>
    </row>
    <row r="184" spans="2:4" x14ac:dyDescent="0.25">
      <c r="B184" s="442" t="s">
        <v>821</v>
      </c>
      <c r="C184" s="375" t="s">
        <v>889</v>
      </c>
      <c r="D184" s="5"/>
    </row>
    <row r="185" spans="2:4" ht="15.75" x14ac:dyDescent="0.25">
      <c r="B185" s="1251" t="s">
        <v>1065</v>
      </c>
      <c r="C185" s="1252"/>
      <c r="D185" s="78"/>
    </row>
    <row r="186" spans="2:4" ht="30" x14ac:dyDescent="0.25">
      <c r="B186" s="373" t="s">
        <v>951</v>
      </c>
      <c r="C186" s="375" t="s">
        <v>980</v>
      </c>
      <c r="D186" s="70"/>
    </row>
    <row r="187" spans="2:4" ht="30" x14ac:dyDescent="0.25">
      <c r="B187" s="373" t="s">
        <v>377</v>
      </c>
      <c r="C187" s="375" t="s">
        <v>988</v>
      </c>
      <c r="D187" s="70"/>
    </row>
    <row r="188" spans="2:4" ht="30" x14ac:dyDescent="0.25">
      <c r="B188" s="373" t="s">
        <v>378</v>
      </c>
      <c r="C188" s="375" t="s">
        <v>692</v>
      </c>
      <c r="D188" s="68"/>
    </row>
    <row r="189" spans="2:4" ht="30" x14ac:dyDescent="0.25">
      <c r="B189" s="373" t="s">
        <v>384</v>
      </c>
      <c r="C189" s="375" t="s">
        <v>693</v>
      </c>
      <c r="D189" s="68"/>
    </row>
    <row r="190" spans="2:4" ht="30" x14ac:dyDescent="0.25">
      <c r="B190" s="373" t="s">
        <v>379</v>
      </c>
      <c r="C190" s="375" t="s">
        <v>694</v>
      </c>
      <c r="D190" s="68"/>
    </row>
    <row r="191" spans="2:4" ht="30" x14ac:dyDescent="0.25">
      <c r="B191" s="373" t="s">
        <v>559</v>
      </c>
      <c r="C191" s="375" t="s">
        <v>695</v>
      </c>
      <c r="D191" s="68"/>
    </row>
    <row r="192" spans="2:4" ht="30" x14ac:dyDescent="0.25">
      <c r="B192" s="373" t="s">
        <v>558</v>
      </c>
      <c r="C192" s="375" t="s">
        <v>696</v>
      </c>
      <c r="D192" s="68"/>
    </row>
    <row r="193" spans="2:4" ht="30" x14ac:dyDescent="0.25">
      <c r="B193" s="373" t="s">
        <v>383</v>
      </c>
      <c r="C193" s="375" t="s">
        <v>697</v>
      </c>
      <c r="D193" s="68"/>
    </row>
    <row r="194" spans="2:4" ht="30" x14ac:dyDescent="0.25">
      <c r="B194" s="373" t="s">
        <v>751</v>
      </c>
      <c r="C194" s="375" t="s">
        <v>752</v>
      </c>
      <c r="D194" s="68"/>
    </row>
    <row r="195" spans="2:4" ht="30" x14ac:dyDescent="0.25">
      <c r="B195" s="373" t="s">
        <v>443</v>
      </c>
      <c r="C195" s="375" t="s">
        <v>905</v>
      </c>
      <c r="D195" s="68"/>
    </row>
    <row r="196" spans="2:4" x14ac:dyDescent="0.25">
      <c r="B196" s="1251" t="s">
        <v>252</v>
      </c>
      <c r="C196" s="1252"/>
      <c r="D196" s="68"/>
    </row>
    <row r="197" spans="2:4" x14ac:dyDescent="0.25">
      <c r="B197" s="373" t="s">
        <v>59</v>
      </c>
      <c r="C197" s="375" t="s">
        <v>839</v>
      </c>
      <c r="D197" s="70"/>
    </row>
    <row r="198" spans="2:4" x14ac:dyDescent="0.25">
      <c r="B198" s="373" t="s">
        <v>60</v>
      </c>
      <c r="C198" s="375" t="s">
        <v>546</v>
      </c>
      <c r="D198" s="68"/>
    </row>
    <row r="199" spans="2:4" x14ac:dyDescent="0.25">
      <c r="B199" s="373" t="s">
        <v>61</v>
      </c>
      <c r="C199" s="375" t="s">
        <v>547</v>
      </c>
      <c r="D199" s="68"/>
    </row>
    <row r="200" spans="2:4" x14ac:dyDescent="0.25">
      <c r="B200" s="373" t="s">
        <v>62</v>
      </c>
      <c r="C200" s="375" t="s">
        <v>548</v>
      </c>
      <c r="D200" s="70"/>
    </row>
    <row r="201" spans="2:4" x14ac:dyDescent="0.25">
      <c r="B201" s="373" t="s">
        <v>409</v>
      </c>
      <c r="C201" s="375" t="s">
        <v>989</v>
      </c>
      <c r="D201" s="68"/>
    </row>
    <row r="202" spans="2:4" x14ac:dyDescent="0.25">
      <c r="B202" s="373" t="s">
        <v>63</v>
      </c>
      <c r="C202" s="375" t="s">
        <v>549</v>
      </c>
      <c r="D202" s="68"/>
    </row>
    <row r="203" spans="2:4" ht="30" x14ac:dyDescent="0.25">
      <c r="B203" s="373" t="s">
        <v>410</v>
      </c>
      <c r="C203" s="375" t="s">
        <v>990</v>
      </c>
      <c r="D203" s="68"/>
    </row>
    <row r="204" spans="2:4" x14ac:dyDescent="0.25">
      <c r="B204" s="373" t="s">
        <v>64</v>
      </c>
      <c r="C204" s="375" t="s">
        <v>734</v>
      </c>
      <c r="D204" s="68"/>
    </row>
    <row r="205" spans="2:4" x14ac:dyDescent="0.25">
      <c r="B205" s="373" t="s">
        <v>375</v>
      </c>
      <c r="C205" s="375" t="s">
        <v>989</v>
      </c>
      <c r="D205" s="68"/>
    </row>
    <row r="206" spans="2:4" x14ac:dyDescent="0.25">
      <c r="B206" s="373" t="s">
        <v>65</v>
      </c>
      <c r="C206" s="375" t="s">
        <v>550</v>
      </c>
      <c r="D206" s="68"/>
    </row>
    <row r="207" spans="2:4" x14ac:dyDescent="0.25">
      <c r="B207" s="373" t="s">
        <v>66</v>
      </c>
      <c r="C207" s="375" t="s">
        <v>992</v>
      </c>
      <c r="D207" s="68"/>
    </row>
    <row r="208" spans="2:4" x14ac:dyDescent="0.25">
      <c r="B208" s="373" t="s">
        <v>67</v>
      </c>
      <c r="C208" s="375" t="s">
        <v>991</v>
      </c>
      <c r="D208" s="68"/>
    </row>
    <row r="209" spans="2:4" x14ac:dyDescent="0.25">
      <c r="B209" s="373" t="s">
        <v>735</v>
      </c>
      <c r="C209" s="375" t="s">
        <v>736</v>
      </c>
      <c r="D209" s="68"/>
    </row>
    <row r="210" spans="2:4" ht="30" x14ac:dyDescent="0.25">
      <c r="B210" s="373" t="s">
        <v>68</v>
      </c>
      <c r="C210" s="375" t="s">
        <v>551</v>
      </c>
      <c r="D210" s="68"/>
    </row>
    <row r="211" spans="2:4" ht="30" x14ac:dyDescent="0.25">
      <c r="B211" s="373" t="s">
        <v>69</v>
      </c>
      <c r="C211" s="375" t="s">
        <v>552</v>
      </c>
      <c r="D211" s="68"/>
    </row>
    <row r="212" spans="2:4" ht="30" x14ac:dyDescent="0.25">
      <c r="B212" s="373" t="s">
        <v>70</v>
      </c>
      <c r="C212" s="375" t="s">
        <v>553</v>
      </c>
      <c r="D212" s="68"/>
    </row>
    <row r="213" spans="2:4" ht="30" x14ac:dyDescent="0.25">
      <c r="B213" s="373" t="s">
        <v>71</v>
      </c>
      <c r="C213" s="375" t="s">
        <v>554</v>
      </c>
      <c r="D213" s="68"/>
    </row>
    <row r="214" spans="2:4" ht="35.25" customHeight="1" x14ac:dyDescent="0.25">
      <c r="B214" s="373" t="s">
        <v>555</v>
      </c>
      <c r="C214" s="375" t="s">
        <v>738</v>
      </c>
      <c r="D214" s="68"/>
    </row>
    <row r="215" spans="2:4" ht="36" customHeight="1" x14ac:dyDescent="0.25">
      <c r="B215" s="373" t="s">
        <v>556</v>
      </c>
      <c r="C215" s="375" t="s">
        <v>739</v>
      </c>
      <c r="D215" s="68"/>
    </row>
    <row r="216" spans="2:4" ht="45" x14ac:dyDescent="0.25">
      <c r="B216" s="373" t="s">
        <v>698</v>
      </c>
      <c r="C216" s="375" t="s">
        <v>740</v>
      </c>
      <c r="D216" s="68"/>
    </row>
    <row r="217" spans="2:4" ht="30" x14ac:dyDescent="0.25">
      <c r="B217" s="373" t="s">
        <v>699</v>
      </c>
      <c r="C217" s="375" t="s">
        <v>700</v>
      </c>
      <c r="D217" s="68"/>
    </row>
    <row r="218" spans="2:4" x14ac:dyDescent="0.25">
      <c r="B218" s="373" t="s">
        <v>743</v>
      </c>
      <c r="C218" s="375" t="s">
        <v>741</v>
      </c>
      <c r="D218" s="68"/>
    </row>
    <row r="219" spans="2:4" ht="30" x14ac:dyDescent="0.25">
      <c r="B219" s="373" t="s">
        <v>744</v>
      </c>
      <c r="C219" s="375" t="s">
        <v>993</v>
      </c>
      <c r="D219" s="68"/>
    </row>
    <row r="220" spans="2:4" x14ac:dyDescent="0.25">
      <c r="B220" s="373" t="s">
        <v>72</v>
      </c>
      <c r="C220" s="375" t="s">
        <v>994</v>
      </c>
      <c r="D220" s="68"/>
    </row>
    <row r="221" spans="2:4" x14ac:dyDescent="0.25">
      <c r="B221" s="373" t="s">
        <v>73</v>
      </c>
      <c r="C221" s="375" t="s">
        <v>994</v>
      </c>
      <c r="D221" s="68"/>
    </row>
    <row r="222" spans="2:4" x14ac:dyDescent="0.25">
      <c r="B222" s="373" t="s">
        <v>74</v>
      </c>
      <c r="C222" s="375" t="s">
        <v>994</v>
      </c>
      <c r="D222" s="68"/>
    </row>
    <row r="223" spans="2:4" x14ac:dyDescent="0.25">
      <c r="B223" s="373" t="s">
        <v>75</v>
      </c>
      <c r="C223" s="375" t="s">
        <v>994</v>
      </c>
      <c r="D223" s="68"/>
    </row>
    <row r="224" spans="2:4" x14ac:dyDescent="0.25">
      <c r="B224" s="373" t="s">
        <v>76</v>
      </c>
      <c r="C224" s="375" t="s">
        <v>994</v>
      </c>
      <c r="D224" s="68"/>
    </row>
    <row r="225" spans="2:4" ht="28.5" x14ac:dyDescent="0.25">
      <c r="B225" s="373" t="s">
        <v>77</v>
      </c>
      <c r="C225" s="387" t="s">
        <v>994</v>
      </c>
      <c r="D225" s="68"/>
    </row>
    <row r="226" spans="2:4" ht="30" x14ac:dyDescent="0.25">
      <c r="B226" s="373" t="s">
        <v>681</v>
      </c>
      <c r="C226" s="375" t="s">
        <v>995</v>
      </c>
      <c r="D226" s="68"/>
    </row>
    <row r="227" spans="2:4" ht="15.75" customHeight="1" x14ac:dyDescent="0.25">
      <c r="B227" s="373" t="s">
        <v>634</v>
      </c>
      <c r="C227" s="375" t="s">
        <v>742</v>
      </c>
      <c r="D227" s="68"/>
    </row>
    <row r="228" spans="2:4" ht="30" x14ac:dyDescent="0.25">
      <c r="B228" s="373" t="s">
        <v>58</v>
      </c>
      <c r="C228" s="388" t="s">
        <v>947</v>
      </c>
      <c r="D228" s="73"/>
    </row>
    <row r="229" spans="2:4" x14ac:dyDescent="0.25">
      <c r="B229" s="1255" t="s">
        <v>939</v>
      </c>
      <c r="C229" s="1256"/>
      <c r="D229" s="5"/>
    </row>
    <row r="230" spans="2:4" ht="18" customHeight="1" x14ac:dyDescent="0.25">
      <c r="B230" s="1253" t="s">
        <v>1086</v>
      </c>
      <c r="C230" s="1254"/>
      <c r="D230" s="5"/>
    </row>
    <row r="231" spans="2:4" x14ac:dyDescent="0.25">
      <c r="B231" s="373" t="s">
        <v>753</v>
      </c>
      <c r="C231" s="375" t="s">
        <v>942</v>
      </c>
      <c r="D231" s="5"/>
    </row>
    <row r="232" spans="2:4" x14ac:dyDescent="0.25">
      <c r="B232" s="373" t="s">
        <v>596</v>
      </c>
      <c r="C232" s="374" t="s">
        <v>605</v>
      </c>
      <c r="D232" s="5"/>
    </row>
    <row r="233" spans="2:4" x14ac:dyDescent="0.25">
      <c r="B233" s="373" t="s">
        <v>78</v>
      </c>
      <c r="C233" s="375" t="s">
        <v>602</v>
      </c>
      <c r="D233" s="5"/>
    </row>
    <row r="234" spans="2:4" x14ac:dyDescent="0.25">
      <c r="B234" s="385" t="s">
        <v>596</v>
      </c>
      <c r="C234" s="374" t="s">
        <v>606</v>
      </c>
      <c r="D234" s="5"/>
    </row>
    <row r="235" spans="2:4" x14ac:dyDescent="0.25">
      <c r="B235" s="373" t="s">
        <v>191</v>
      </c>
      <c r="C235" s="375" t="s">
        <v>601</v>
      </c>
      <c r="D235" s="5"/>
    </row>
    <row r="236" spans="2:4" x14ac:dyDescent="0.25">
      <c r="B236" s="373" t="s">
        <v>596</v>
      </c>
      <c r="C236" s="374" t="s">
        <v>607</v>
      </c>
      <c r="D236" s="5"/>
    </row>
    <row r="237" spans="2:4" x14ac:dyDescent="0.25">
      <c r="B237" s="373" t="s">
        <v>192</v>
      </c>
      <c r="C237" s="375" t="s">
        <v>600</v>
      </c>
      <c r="D237" s="5"/>
    </row>
    <row r="238" spans="2:4" x14ac:dyDescent="0.25">
      <c r="B238" s="373" t="s">
        <v>597</v>
      </c>
      <c r="C238" s="374" t="s">
        <v>745</v>
      </c>
      <c r="D238" s="5"/>
    </row>
    <row r="239" spans="2:4" x14ac:dyDescent="0.25">
      <c r="B239" s="373" t="s">
        <v>599</v>
      </c>
      <c r="C239" s="374" t="s">
        <v>608</v>
      </c>
      <c r="D239" s="5"/>
    </row>
    <row r="240" spans="2:4" x14ac:dyDescent="0.25">
      <c r="B240" s="373" t="s">
        <v>193</v>
      </c>
      <c r="C240" s="375" t="s">
        <v>603</v>
      </c>
      <c r="D240" s="5"/>
    </row>
    <row r="241" spans="2:4" x14ac:dyDescent="0.25">
      <c r="B241" s="373" t="s">
        <v>596</v>
      </c>
      <c r="C241" s="374" t="s">
        <v>609</v>
      </c>
      <c r="D241" s="5"/>
    </row>
    <row r="242" spans="2:4" x14ac:dyDescent="0.25">
      <c r="B242" s="373" t="s">
        <v>194</v>
      </c>
      <c r="C242" s="375" t="s">
        <v>604</v>
      </c>
      <c r="D242" s="5"/>
    </row>
    <row r="243" spans="2:4" x14ac:dyDescent="0.25">
      <c r="B243" s="373" t="s">
        <v>598</v>
      </c>
      <c r="C243" s="374" t="s">
        <v>746</v>
      </c>
      <c r="D243" s="5"/>
    </row>
    <row r="244" spans="2:4" ht="30" x14ac:dyDescent="0.25">
      <c r="B244" s="373" t="s">
        <v>599</v>
      </c>
      <c r="C244" s="374" t="s">
        <v>780</v>
      </c>
      <c r="D244" s="5"/>
    </row>
    <row r="245" spans="2:4" ht="18" customHeight="1" x14ac:dyDescent="0.25">
      <c r="B245" s="1253" t="s">
        <v>1067</v>
      </c>
      <c r="C245" s="1254"/>
      <c r="D245" s="5"/>
    </row>
    <row r="246" spans="2:4" x14ac:dyDescent="0.25">
      <c r="B246" s="1270" t="s">
        <v>763</v>
      </c>
      <c r="C246" s="1271"/>
      <c r="D246" s="5"/>
    </row>
    <row r="247" spans="2:4" x14ac:dyDescent="0.25">
      <c r="B247" s="373" t="s">
        <v>610</v>
      </c>
      <c r="C247" s="375" t="s">
        <v>1085</v>
      </c>
      <c r="D247" s="5"/>
    </row>
    <row r="248" spans="2:4" ht="60" x14ac:dyDescent="0.25">
      <c r="B248" s="373" t="s">
        <v>862</v>
      </c>
      <c r="C248" s="375" t="s">
        <v>1097</v>
      </c>
      <c r="D248" s="5"/>
    </row>
    <row r="249" spans="2:4" ht="30" x14ac:dyDescent="0.25">
      <c r="B249" s="373" t="s">
        <v>620</v>
      </c>
      <c r="C249" s="375" t="s">
        <v>635</v>
      </c>
      <c r="D249" s="5"/>
    </row>
    <row r="250" spans="2:4" x14ac:dyDescent="0.25">
      <c r="B250" s="373" t="s">
        <v>613</v>
      </c>
      <c r="C250" s="375" t="s">
        <v>625</v>
      </c>
      <c r="D250" s="68"/>
    </row>
    <row r="251" spans="2:4" x14ac:dyDescent="0.25">
      <c r="B251" s="389" t="s">
        <v>614</v>
      </c>
      <c r="C251" s="375" t="s">
        <v>625</v>
      </c>
      <c r="D251" s="5"/>
    </row>
    <row r="252" spans="2:4" x14ac:dyDescent="0.25">
      <c r="B252" s="385" t="s">
        <v>615</v>
      </c>
      <c r="C252" s="375" t="s">
        <v>625</v>
      </c>
      <c r="D252" s="85"/>
    </row>
    <row r="253" spans="2:4" x14ac:dyDescent="0.25">
      <c r="B253" s="390" t="s">
        <v>616</v>
      </c>
      <c r="C253" s="375" t="s">
        <v>625</v>
      </c>
      <c r="D253" s="5"/>
    </row>
    <row r="254" spans="2:4" x14ac:dyDescent="0.25">
      <c r="B254" s="390" t="s">
        <v>617</v>
      </c>
      <c r="C254" s="375" t="s">
        <v>625</v>
      </c>
      <c r="D254" s="68"/>
    </row>
    <row r="255" spans="2:4" x14ac:dyDescent="0.25">
      <c r="B255" s="385" t="s">
        <v>618</v>
      </c>
      <c r="C255" s="375" t="s">
        <v>636</v>
      </c>
      <c r="D255" s="68"/>
    </row>
    <row r="256" spans="2:4" ht="15" customHeight="1" x14ac:dyDescent="0.25">
      <c r="B256" s="385" t="s">
        <v>906</v>
      </c>
      <c r="C256" s="391" t="s">
        <v>1098</v>
      </c>
      <c r="D256" s="68"/>
    </row>
    <row r="257" spans="2:4" ht="13.5" customHeight="1" x14ac:dyDescent="0.25">
      <c r="B257" s="385" t="s">
        <v>907</v>
      </c>
      <c r="C257" s="391" t="s">
        <v>1005</v>
      </c>
      <c r="D257" s="68"/>
    </row>
    <row r="258" spans="2:4" ht="14.25" customHeight="1" x14ac:dyDescent="0.25">
      <c r="B258" s="385" t="s">
        <v>908</v>
      </c>
      <c r="C258" s="391" t="s">
        <v>1004</v>
      </c>
      <c r="D258" s="68"/>
    </row>
    <row r="259" spans="2:4" ht="28.9" customHeight="1" x14ac:dyDescent="0.25">
      <c r="B259" s="373" t="s">
        <v>619</v>
      </c>
      <c r="C259" s="375" t="s">
        <v>1020</v>
      </c>
      <c r="D259" s="68"/>
    </row>
    <row r="260" spans="2:4" x14ac:dyDescent="0.25">
      <c r="B260" s="373" t="s">
        <v>621</v>
      </c>
      <c r="C260" s="374" t="s">
        <v>626</v>
      </c>
      <c r="D260" s="5"/>
    </row>
    <row r="261" spans="2:4" x14ac:dyDescent="0.25">
      <c r="B261" s="373" t="s">
        <v>622</v>
      </c>
      <c r="C261" s="375" t="s">
        <v>1006</v>
      </c>
      <c r="D261" s="5"/>
    </row>
    <row r="262" spans="2:4" x14ac:dyDescent="0.25">
      <c r="B262" s="373" t="s">
        <v>623</v>
      </c>
      <c r="C262" s="375" t="s">
        <v>627</v>
      </c>
      <c r="D262" s="5"/>
    </row>
    <row r="263" spans="2:4" x14ac:dyDescent="0.25">
      <c r="B263" s="373" t="s">
        <v>424</v>
      </c>
      <c r="C263" s="375" t="s">
        <v>628</v>
      </c>
      <c r="D263" s="5"/>
    </row>
    <row r="264" spans="2:4" ht="30" x14ac:dyDescent="0.25">
      <c r="B264" s="373" t="s">
        <v>624</v>
      </c>
      <c r="C264" s="375" t="s">
        <v>1021</v>
      </c>
      <c r="D264" s="5"/>
    </row>
    <row r="265" spans="2:4" x14ac:dyDescent="0.25">
      <c r="B265" s="373" t="s">
        <v>173</v>
      </c>
      <c r="C265" s="374" t="s">
        <v>629</v>
      </c>
      <c r="D265" s="5"/>
    </row>
    <row r="266" spans="2:4" ht="15.75" x14ac:dyDescent="0.25">
      <c r="B266" s="373" t="s">
        <v>174</v>
      </c>
      <c r="C266" s="374" t="s">
        <v>630</v>
      </c>
      <c r="D266" s="73"/>
    </row>
    <row r="267" spans="2:4" ht="30" x14ac:dyDescent="0.25">
      <c r="B267" s="373" t="s">
        <v>443</v>
      </c>
      <c r="C267" s="374" t="s">
        <v>909</v>
      </c>
      <c r="D267" s="5"/>
    </row>
    <row r="268" spans="2:4" ht="21" customHeight="1" x14ac:dyDescent="0.25">
      <c r="B268" s="1253" t="s">
        <v>1068</v>
      </c>
      <c r="C268" s="1254"/>
      <c r="D268" s="5"/>
    </row>
    <row r="269" spans="2:4" x14ac:dyDescent="0.25">
      <c r="B269" s="373" t="s">
        <v>144</v>
      </c>
      <c r="C269" s="374" t="s">
        <v>631</v>
      </c>
      <c r="D269" s="70"/>
    </row>
    <row r="270" spans="2:4" x14ac:dyDescent="0.25">
      <c r="B270" s="373" t="s">
        <v>259</v>
      </c>
      <c r="C270" s="395"/>
      <c r="D270" s="5"/>
    </row>
    <row r="271" spans="2:4" ht="30" x14ac:dyDescent="0.25">
      <c r="B271" s="373" t="s">
        <v>425</v>
      </c>
      <c r="C271" s="375" t="s">
        <v>863</v>
      </c>
      <c r="D271" s="5"/>
    </row>
    <row r="272" spans="2:4" x14ac:dyDescent="0.25">
      <c r="B272" s="373" t="s">
        <v>426</v>
      </c>
      <c r="C272" s="375" t="s">
        <v>721</v>
      </c>
      <c r="D272" s="5"/>
    </row>
    <row r="273" spans="2:4" ht="30" x14ac:dyDescent="0.25">
      <c r="B273" s="373" t="s">
        <v>427</v>
      </c>
      <c r="C273" s="375" t="s">
        <v>722</v>
      </c>
      <c r="D273" s="5"/>
    </row>
    <row r="274" spans="2:4" x14ac:dyDescent="0.25">
      <c r="B274" s="373" t="s">
        <v>92</v>
      </c>
      <c r="C274" s="395"/>
      <c r="D274" s="5"/>
    </row>
    <row r="275" spans="2:4" ht="28.5" x14ac:dyDescent="0.25">
      <c r="B275" s="373" t="s">
        <v>425</v>
      </c>
      <c r="C275" s="375" t="s">
        <v>840</v>
      </c>
      <c r="D275" s="5"/>
    </row>
    <row r="276" spans="2:4" x14ac:dyDescent="0.25">
      <c r="B276" s="373" t="s">
        <v>426</v>
      </c>
      <c r="C276" s="375" t="s">
        <v>723</v>
      </c>
      <c r="D276" s="5"/>
    </row>
    <row r="277" spans="2:4" ht="28.5" x14ac:dyDescent="0.25">
      <c r="B277" s="373" t="s">
        <v>427</v>
      </c>
      <c r="C277" s="375" t="s">
        <v>724</v>
      </c>
      <c r="D277" s="5"/>
    </row>
    <row r="278" spans="2:4" x14ac:dyDescent="0.25">
      <c r="B278" s="373" t="s">
        <v>93</v>
      </c>
      <c r="C278" s="395"/>
      <c r="D278" s="5"/>
    </row>
    <row r="279" spans="2:4" ht="28.5" x14ac:dyDescent="0.25">
      <c r="B279" s="373" t="s">
        <v>425</v>
      </c>
      <c r="C279" s="375" t="s">
        <v>842</v>
      </c>
      <c r="D279" s="5"/>
    </row>
    <row r="280" spans="2:4" x14ac:dyDescent="0.25">
      <c r="B280" s="373" t="s">
        <v>426</v>
      </c>
      <c r="C280" s="375" t="s">
        <v>725</v>
      </c>
      <c r="D280" s="68"/>
    </row>
    <row r="281" spans="2:4" ht="28.5" x14ac:dyDescent="0.25">
      <c r="B281" s="373" t="s">
        <v>427</v>
      </c>
      <c r="C281" s="375" t="s">
        <v>726</v>
      </c>
      <c r="D281" s="68"/>
    </row>
    <row r="282" spans="2:4" x14ac:dyDescent="0.25">
      <c r="B282" s="373" t="s">
        <v>149</v>
      </c>
      <c r="C282" s="395"/>
      <c r="D282" s="5"/>
    </row>
    <row r="283" spans="2:4" ht="30" x14ac:dyDescent="0.25">
      <c r="B283" s="373" t="s">
        <v>425</v>
      </c>
      <c r="C283" s="375" t="s">
        <v>841</v>
      </c>
      <c r="D283" s="5"/>
    </row>
    <row r="284" spans="2:4" x14ac:dyDescent="0.25">
      <c r="B284" s="373" t="s">
        <v>426</v>
      </c>
      <c r="C284" s="375" t="s">
        <v>710</v>
      </c>
      <c r="D284" s="5"/>
    </row>
    <row r="285" spans="2:4" ht="30" x14ac:dyDescent="0.25">
      <c r="B285" s="373" t="s">
        <v>427</v>
      </c>
      <c r="C285" s="375" t="s">
        <v>712</v>
      </c>
      <c r="D285" s="5"/>
    </row>
    <row r="286" spans="2:4" ht="15" customHeight="1" x14ac:dyDescent="0.25">
      <c r="B286" s="373" t="s">
        <v>150</v>
      </c>
      <c r="C286" s="374" t="s">
        <v>727</v>
      </c>
      <c r="D286" s="5"/>
    </row>
    <row r="287" spans="2:4" x14ac:dyDescent="0.25">
      <c r="B287" s="373" t="s">
        <v>147</v>
      </c>
      <c r="C287" s="375" t="s">
        <v>147</v>
      </c>
      <c r="D287" s="5"/>
    </row>
    <row r="288" spans="2:4" ht="30" x14ac:dyDescent="0.25">
      <c r="B288" s="373" t="s">
        <v>151</v>
      </c>
      <c r="C288" s="375" t="s">
        <v>728</v>
      </c>
      <c r="D288" s="5"/>
    </row>
    <row r="289" spans="2:4" ht="18" customHeight="1" x14ac:dyDescent="0.25">
      <c r="B289" s="1257" t="s">
        <v>1069</v>
      </c>
      <c r="C289" s="1258"/>
      <c r="D289" s="5"/>
    </row>
    <row r="290" spans="2:4" x14ac:dyDescent="0.25">
      <c r="B290" s="373" t="s">
        <v>88</v>
      </c>
      <c r="C290" s="374" t="s">
        <v>768</v>
      </c>
      <c r="D290" s="70"/>
    </row>
    <row r="291" spans="2:4" x14ac:dyDescent="0.25">
      <c r="B291" s="373" t="s">
        <v>764</v>
      </c>
      <c r="C291" s="374" t="s">
        <v>769</v>
      </c>
      <c r="D291" s="70"/>
    </row>
    <row r="292" spans="2:4" x14ac:dyDescent="0.25">
      <c r="B292" s="373" t="s">
        <v>766</v>
      </c>
      <c r="C292" s="374" t="s">
        <v>770</v>
      </c>
      <c r="D292" s="70"/>
    </row>
    <row r="293" spans="2:4" x14ac:dyDescent="0.25">
      <c r="B293" s="373" t="s">
        <v>259</v>
      </c>
      <c r="C293" s="395"/>
      <c r="D293" s="5"/>
    </row>
    <row r="294" spans="2:4" ht="30" x14ac:dyDescent="0.25">
      <c r="B294" s="373" t="s">
        <v>428</v>
      </c>
      <c r="C294" s="375" t="s">
        <v>841</v>
      </c>
      <c r="D294" s="5"/>
    </row>
    <row r="295" spans="2:4" x14ac:dyDescent="0.25">
      <c r="B295" s="373" t="s">
        <v>429</v>
      </c>
      <c r="C295" s="375" t="s">
        <v>710</v>
      </c>
      <c r="D295" s="5"/>
    </row>
    <row r="296" spans="2:4" ht="30" x14ac:dyDescent="0.25">
      <c r="B296" s="373" t="s">
        <v>711</v>
      </c>
      <c r="C296" s="375" t="s">
        <v>712</v>
      </c>
      <c r="D296" s="5"/>
    </row>
    <row r="297" spans="2:4" x14ac:dyDescent="0.25">
      <c r="B297" s="373" t="s">
        <v>92</v>
      </c>
      <c r="C297" s="395"/>
      <c r="D297" s="5"/>
    </row>
    <row r="298" spans="2:4" ht="28.5" x14ac:dyDescent="0.25">
      <c r="B298" s="373" t="s">
        <v>428</v>
      </c>
      <c r="C298" s="375" t="s">
        <v>843</v>
      </c>
      <c r="D298" s="5"/>
    </row>
    <row r="299" spans="2:4" x14ac:dyDescent="0.25">
      <c r="B299" s="373" t="s">
        <v>429</v>
      </c>
      <c r="C299" s="375" t="s">
        <v>713</v>
      </c>
      <c r="D299" s="5"/>
    </row>
    <row r="300" spans="2:4" ht="28.5" x14ac:dyDescent="0.25">
      <c r="B300" s="373" t="s">
        <v>430</v>
      </c>
      <c r="C300" s="375" t="s">
        <v>714</v>
      </c>
      <c r="D300" s="5"/>
    </row>
    <row r="301" spans="2:4" x14ac:dyDescent="0.25">
      <c r="B301" s="373" t="s">
        <v>93</v>
      </c>
      <c r="C301" s="395"/>
      <c r="D301" s="5"/>
    </row>
    <row r="302" spans="2:4" ht="28.5" x14ac:dyDescent="0.25">
      <c r="B302" s="373" t="s">
        <v>428</v>
      </c>
      <c r="C302" s="375" t="s">
        <v>844</v>
      </c>
      <c r="D302" s="5"/>
    </row>
    <row r="303" spans="2:4" x14ac:dyDescent="0.25">
      <c r="B303" s="373" t="s">
        <v>429</v>
      </c>
      <c r="C303" s="375" t="s">
        <v>715</v>
      </c>
      <c r="D303" s="5"/>
    </row>
    <row r="304" spans="2:4" ht="28.5" x14ac:dyDescent="0.25">
      <c r="B304" s="373" t="s">
        <v>430</v>
      </c>
      <c r="C304" s="375" t="s">
        <v>716</v>
      </c>
      <c r="D304" s="5"/>
    </row>
    <row r="305" spans="2:4" x14ac:dyDescent="0.25">
      <c r="B305" s="373" t="s">
        <v>352</v>
      </c>
      <c r="C305" s="395"/>
      <c r="D305" s="5"/>
    </row>
    <row r="306" spans="2:4" ht="28.5" x14ac:dyDescent="0.25">
      <c r="B306" s="373" t="s">
        <v>428</v>
      </c>
      <c r="C306" s="375" t="s">
        <v>845</v>
      </c>
      <c r="D306" s="5"/>
    </row>
    <row r="307" spans="2:4" x14ac:dyDescent="0.25">
      <c r="B307" s="373" t="s">
        <v>429</v>
      </c>
      <c r="C307" s="375" t="s">
        <v>781</v>
      </c>
      <c r="D307" s="5"/>
    </row>
    <row r="308" spans="2:4" ht="28.5" x14ac:dyDescent="0.25">
      <c r="B308" s="373" t="s">
        <v>430</v>
      </c>
      <c r="C308" s="375" t="s">
        <v>782</v>
      </c>
      <c r="D308" s="5"/>
    </row>
    <row r="309" spans="2:4" x14ac:dyDescent="0.25">
      <c r="B309" s="373" t="s">
        <v>717</v>
      </c>
      <c r="C309" s="374" t="s">
        <v>717</v>
      </c>
      <c r="D309" s="5"/>
    </row>
    <row r="310" spans="2:4" x14ac:dyDescent="0.25">
      <c r="B310" s="373" t="s">
        <v>718</v>
      </c>
      <c r="C310" s="375" t="s">
        <v>718</v>
      </c>
      <c r="D310" s="5"/>
    </row>
    <row r="311" spans="2:4" x14ac:dyDescent="0.25">
      <c r="B311" s="373" t="s">
        <v>767</v>
      </c>
      <c r="C311" s="375" t="s">
        <v>772</v>
      </c>
      <c r="D311" s="5"/>
    </row>
    <row r="312" spans="2:4" ht="30" x14ac:dyDescent="0.25">
      <c r="B312" s="373" t="s">
        <v>771</v>
      </c>
      <c r="C312" s="375" t="s">
        <v>773</v>
      </c>
      <c r="D312" s="5"/>
    </row>
    <row r="313" spans="2:4" ht="15.75" x14ac:dyDescent="0.25">
      <c r="B313" s="373" t="s">
        <v>89</v>
      </c>
      <c r="C313" s="375" t="s">
        <v>719</v>
      </c>
      <c r="D313" s="76"/>
    </row>
    <row r="314" spans="2:4" ht="30" x14ac:dyDescent="0.25">
      <c r="B314" s="373" t="s">
        <v>143</v>
      </c>
      <c r="C314" s="375" t="s">
        <v>720</v>
      </c>
      <c r="D314" s="76"/>
    </row>
    <row r="315" spans="2:4" ht="19.5" x14ac:dyDescent="0.25">
      <c r="B315" s="396" t="s">
        <v>431</v>
      </c>
      <c r="C315" s="388" t="s">
        <v>910</v>
      </c>
      <c r="D315" s="72"/>
    </row>
    <row r="316" spans="2:4" ht="30" customHeight="1" x14ac:dyDescent="0.25">
      <c r="B316" s="396" t="s">
        <v>944</v>
      </c>
      <c r="C316" s="374" t="s">
        <v>910</v>
      </c>
      <c r="D316" s="5"/>
    </row>
    <row r="317" spans="2:4" x14ac:dyDescent="0.25">
      <c r="B317" s="1251" t="s">
        <v>1084</v>
      </c>
      <c r="C317" s="1252"/>
      <c r="D317" s="5"/>
    </row>
    <row r="318" spans="2:4" x14ac:dyDescent="0.25">
      <c r="B318" s="1251" t="s">
        <v>241</v>
      </c>
      <c r="C318" s="1252"/>
      <c r="D318" s="5"/>
    </row>
    <row r="319" spans="2:4" ht="30" x14ac:dyDescent="0.25">
      <c r="B319" s="373" t="s">
        <v>560</v>
      </c>
      <c r="C319" s="375" t="s">
        <v>911</v>
      </c>
      <c r="D319" s="5"/>
    </row>
    <row r="320" spans="2:4" ht="30" x14ac:dyDescent="0.25">
      <c r="B320" s="373" t="s">
        <v>561</v>
      </c>
      <c r="C320" s="375" t="s">
        <v>912</v>
      </c>
      <c r="D320" s="5"/>
    </row>
    <row r="321" spans="2:4" ht="30" x14ac:dyDescent="0.25">
      <c r="B321" s="373" t="s">
        <v>562</v>
      </c>
      <c r="C321" s="375" t="s">
        <v>913</v>
      </c>
      <c r="D321" s="5"/>
    </row>
    <row r="322" spans="2:4" ht="30" x14ac:dyDescent="0.25">
      <c r="B322" s="373" t="s">
        <v>563</v>
      </c>
      <c r="C322" s="375" t="s">
        <v>914</v>
      </c>
      <c r="D322" s="5"/>
    </row>
    <row r="323" spans="2:4" ht="30" x14ac:dyDescent="0.25">
      <c r="B323" s="373" t="s">
        <v>564</v>
      </c>
      <c r="C323" s="375" t="s">
        <v>915</v>
      </c>
      <c r="D323" s="5"/>
    </row>
    <row r="324" spans="2:4" ht="30" x14ac:dyDescent="0.25">
      <c r="B324" s="373" t="s">
        <v>565</v>
      </c>
      <c r="C324" s="375" t="s">
        <v>916</v>
      </c>
      <c r="D324" s="5"/>
    </row>
    <row r="325" spans="2:4" ht="30" x14ac:dyDescent="0.25">
      <c r="B325" s="373" t="s">
        <v>566</v>
      </c>
      <c r="C325" s="375" t="s">
        <v>917</v>
      </c>
      <c r="D325" s="5"/>
    </row>
    <row r="326" spans="2:4" ht="30" x14ac:dyDescent="0.25">
      <c r="B326" s="373" t="s">
        <v>567</v>
      </c>
      <c r="C326" s="375" t="s">
        <v>918</v>
      </c>
      <c r="D326" s="5"/>
    </row>
    <row r="327" spans="2:4" ht="30" x14ac:dyDescent="0.25">
      <c r="B327" s="373" t="s">
        <v>568</v>
      </c>
      <c r="C327" s="375" t="s">
        <v>919</v>
      </c>
      <c r="D327" s="5"/>
    </row>
    <row r="328" spans="2:4" ht="30" x14ac:dyDescent="0.25">
      <c r="B328" s="373" t="s">
        <v>569</v>
      </c>
      <c r="C328" s="375" t="s">
        <v>920</v>
      </c>
      <c r="D328" s="5"/>
    </row>
    <row r="329" spans="2:4" ht="30" x14ac:dyDescent="0.25">
      <c r="B329" s="373" t="s">
        <v>570</v>
      </c>
      <c r="C329" s="375" t="s">
        <v>921</v>
      </c>
      <c r="D329" s="5"/>
    </row>
    <row r="330" spans="2:4" ht="30" x14ac:dyDescent="0.25">
      <c r="B330" s="373" t="s">
        <v>571</v>
      </c>
      <c r="C330" s="375" t="s">
        <v>922</v>
      </c>
      <c r="D330" s="5"/>
    </row>
    <row r="331" spans="2:4" ht="30" x14ac:dyDescent="0.25">
      <c r="B331" s="373" t="s">
        <v>572</v>
      </c>
      <c r="C331" s="375" t="s">
        <v>923</v>
      </c>
      <c r="D331" s="5"/>
    </row>
    <row r="332" spans="2:4" ht="30" x14ac:dyDescent="0.25">
      <c r="B332" s="373" t="s">
        <v>573</v>
      </c>
      <c r="C332" s="375" t="s">
        <v>924</v>
      </c>
      <c r="D332" s="5"/>
    </row>
    <row r="333" spans="2:4" ht="30" x14ac:dyDescent="0.25">
      <c r="B333" s="373" t="s">
        <v>574</v>
      </c>
      <c r="C333" s="375" t="s">
        <v>925</v>
      </c>
      <c r="D333" s="5"/>
    </row>
    <row r="334" spans="2:4" ht="30" x14ac:dyDescent="0.25">
      <c r="B334" s="373" t="s">
        <v>575</v>
      </c>
      <c r="C334" s="375" t="s">
        <v>926</v>
      </c>
      <c r="D334" s="5"/>
    </row>
    <row r="335" spans="2:4" ht="30" x14ac:dyDescent="0.25">
      <c r="B335" s="373" t="s">
        <v>576</v>
      </c>
      <c r="C335" s="375" t="s">
        <v>927</v>
      </c>
      <c r="D335" s="5"/>
    </row>
    <row r="336" spans="2:4" ht="30" x14ac:dyDescent="0.25">
      <c r="B336" s="373" t="s">
        <v>577</v>
      </c>
      <c r="C336" s="375" t="s">
        <v>928</v>
      </c>
      <c r="D336" s="5"/>
    </row>
    <row r="337" spans="2:4" ht="30" x14ac:dyDescent="0.25">
      <c r="B337" s="373" t="s">
        <v>578</v>
      </c>
      <c r="C337" s="375" t="s">
        <v>929</v>
      </c>
      <c r="D337" s="5"/>
    </row>
    <row r="338" spans="2:4" ht="30" x14ac:dyDescent="0.25">
      <c r="B338" s="373" t="s">
        <v>579</v>
      </c>
      <c r="C338" s="375" t="s">
        <v>930</v>
      </c>
      <c r="D338" s="5"/>
    </row>
    <row r="339" spans="2:4" x14ac:dyDescent="0.25">
      <c r="B339" s="1251" t="s">
        <v>1009</v>
      </c>
      <c r="C339" s="1252"/>
      <c r="D339" s="5"/>
    </row>
    <row r="340" spans="2:4" ht="30" x14ac:dyDescent="0.25">
      <c r="B340" s="446" t="s">
        <v>443</v>
      </c>
      <c r="C340" s="388" t="s">
        <v>1011</v>
      </c>
      <c r="D340" s="5"/>
    </row>
    <row r="341" spans="2:4" ht="15.75" x14ac:dyDescent="0.25">
      <c r="B341" s="1251" t="s">
        <v>1008</v>
      </c>
      <c r="C341" s="1252"/>
      <c r="D341" s="79"/>
    </row>
    <row r="342" spans="2:4" x14ac:dyDescent="0.25">
      <c r="B342" s="373" t="s">
        <v>180</v>
      </c>
      <c r="C342" s="375" t="s">
        <v>580</v>
      </c>
      <c r="D342" s="68"/>
    </row>
    <row r="343" spans="2:4" ht="30" x14ac:dyDescent="0.25">
      <c r="B343" s="373" t="s">
        <v>181</v>
      </c>
      <c r="C343" s="375" t="s">
        <v>581</v>
      </c>
      <c r="D343" s="68"/>
    </row>
    <row r="344" spans="2:4" x14ac:dyDescent="0.25">
      <c r="B344" s="373" t="s">
        <v>182</v>
      </c>
      <c r="C344" s="375" t="s">
        <v>582</v>
      </c>
      <c r="D344" s="68"/>
    </row>
    <row r="345" spans="2:4" x14ac:dyDescent="0.25">
      <c r="B345" s="373" t="s">
        <v>205</v>
      </c>
      <c r="C345" s="375" t="s">
        <v>583</v>
      </c>
      <c r="D345" s="68"/>
    </row>
    <row r="346" spans="2:4" ht="19.5" x14ac:dyDescent="0.25">
      <c r="B346" s="1253" t="s">
        <v>1071</v>
      </c>
      <c r="C346" s="1254"/>
      <c r="D346" s="80"/>
    </row>
    <row r="347" spans="2:4" ht="15.75" x14ac:dyDescent="0.25">
      <c r="B347" s="1251" t="s">
        <v>809</v>
      </c>
      <c r="C347" s="1252"/>
      <c r="D347" s="79"/>
    </row>
    <row r="348" spans="2:4" ht="30" x14ac:dyDescent="0.25">
      <c r="B348" s="373" t="s">
        <v>105</v>
      </c>
      <c r="C348" s="375" t="s">
        <v>846</v>
      </c>
      <c r="D348" s="5"/>
    </row>
    <row r="349" spans="2:4" x14ac:dyDescent="0.25">
      <c r="B349" s="373" t="s">
        <v>106</v>
      </c>
      <c r="C349" s="375" t="s">
        <v>584</v>
      </c>
      <c r="D349" s="5"/>
    </row>
    <row r="350" spans="2:4" x14ac:dyDescent="0.25">
      <c r="B350" s="373" t="s">
        <v>200</v>
      </c>
      <c r="C350" s="375" t="s">
        <v>585</v>
      </c>
      <c r="D350" s="5"/>
    </row>
    <row r="351" spans="2:4" ht="30" x14ac:dyDescent="0.25">
      <c r="B351" s="373" t="s">
        <v>107</v>
      </c>
      <c r="C351" s="375" t="s">
        <v>847</v>
      </c>
      <c r="D351" s="5"/>
    </row>
    <row r="352" spans="2:4" x14ac:dyDescent="0.25">
      <c r="B352" s="373" t="s">
        <v>106</v>
      </c>
      <c r="C352" s="375" t="s">
        <v>586</v>
      </c>
      <c r="D352" s="5"/>
    </row>
    <row r="353" spans="2:4" x14ac:dyDescent="0.25">
      <c r="B353" s="373" t="s">
        <v>200</v>
      </c>
      <c r="C353" s="375" t="s">
        <v>588</v>
      </c>
      <c r="D353" s="5"/>
    </row>
    <row r="354" spans="2:4" ht="15.75" x14ac:dyDescent="0.25">
      <c r="B354" s="1251" t="s">
        <v>810</v>
      </c>
      <c r="C354" s="1252"/>
      <c r="D354" s="79"/>
    </row>
    <row r="355" spans="2:4" ht="30" x14ac:dyDescent="0.25">
      <c r="B355" s="373" t="s">
        <v>105</v>
      </c>
      <c r="C355" s="375" t="s">
        <v>848</v>
      </c>
      <c r="D355" s="5"/>
    </row>
    <row r="356" spans="2:4" x14ac:dyDescent="0.25">
      <c r="B356" s="373" t="s">
        <v>106</v>
      </c>
      <c r="C356" s="375" t="s">
        <v>587</v>
      </c>
      <c r="D356" s="5"/>
    </row>
    <row r="357" spans="2:4" x14ac:dyDescent="0.25">
      <c r="B357" s="373" t="s">
        <v>200</v>
      </c>
      <c r="C357" s="375" t="s">
        <v>585</v>
      </c>
      <c r="D357" s="5"/>
    </row>
    <row r="358" spans="2:4" ht="30" x14ac:dyDescent="0.25">
      <c r="B358" s="373" t="s">
        <v>107</v>
      </c>
      <c r="C358" s="375" t="s">
        <v>849</v>
      </c>
      <c r="D358" s="5"/>
    </row>
    <row r="359" spans="2:4" x14ac:dyDescent="0.25">
      <c r="B359" s="373" t="s">
        <v>106</v>
      </c>
      <c r="C359" s="375" t="s">
        <v>586</v>
      </c>
      <c r="D359" s="5"/>
    </row>
    <row r="360" spans="2:4" x14ac:dyDescent="0.25">
      <c r="B360" s="373" t="s">
        <v>200</v>
      </c>
      <c r="C360" s="375" t="s">
        <v>588</v>
      </c>
      <c r="D360" s="5"/>
    </row>
    <row r="361" spans="2:4" ht="15.75" x14ac:dyDescent="0.25">
      <c r="B361" s="1251" t="s">
        <v>811</v>
      </c>
      <c r="C361" s="1252"/>
      <c r="D361" s="79"/>
    </row>
    <row r="362" spans="2:4" ht="30" x14ac:dyDescent="0.25">
      <c r="B362" s="373" t="s">
        <v>105</v>
      </c>
      <c r="C362" s="375" t="s">
        <v>850</v>
      </c>
      <c r="D362" s="5"/>
    </row>
    <row r="363" spans="2:4" x14ac:dyDescent="0.25">
      <c r="B363" s="373" t="s">
        <v>106</v>
      </c>
      <c r="C363" s="375" t="s">
        <v>589</v>
      </c>
      <c r="D363" s="5"/>
    </row>
    <row r="364" spans="2:4" x14ac:dyDescent="0.25">
      <c r="B364" s="373" t="s">
        <v>200</v>
      </c>
      <c r="C364" s="375" t="s">
        <v>585</v>
      </c>
      <c r="D364" s="5"/>
    </row>
    <row r="365" spans="2:4" ht="30" x14ac:dyDescent="0.25">
      <c r="B365" s="373" t="s">
        <v>107</v>
      </c>
      <c r="C365" s="375" t="s">
        <v>851</v>
      </c>
      <c r="D365" s="5"/>
    </row>
    <row r="366" spans="2:4" x14ac:dyDescent="0.25">
      <c r="B366" s="373" t="s">
        <v>106</v>
      </c>
      <c r="C366" s="375" t="s">
        <v>586</v>
      </c>
      <c r="D366" s="5"/>
    </row>
    <row r="367" spans="2:4" x14ac:dyDescent="0.25">
      <c r="B367" s="373" t="s">
        <v>200</v>
      </c>
      <c r="C367" s="375" t="s">
        <v>588</v>
      </c>
      <c r="D367" s="5"/>
    </row>
    <row r="368" spans="2:4" x14ac:dyDescent="0.25">
      <c r="B368" s="1251" t="s">
        <v>643</v>
      </c>
      <c r="C368" s="1252"/>
      <c r="D368" s="5"/>
    </row>
    <row r="369" spans="2:4" ht="30" x14ac:dyDescent="0.25">
      <c r="B369" s="373" t="s">
        <v>154</v>
      </c>
      <c r="C369" s="375" t="s">
        <v>852</v>
      </c>
      <c r="D369" s="5"/>
    </row>
    <row r="370" spans="2:4" x14ac:dyDescent="0.25">
      <c r="B370" s="373" t="s">
        <v>543</v>
      </c>
      <c r="C370" s="375" t="s">
        <v>544</v>
      </c>
      <c r="D370" s="5"/>
    </row>
    <row r="371" spans="2:4" x14ac:dyDescent="0.25">
      <c r="B371" s="373" t="s">
        <v>200</v>
      </c>
      <c r="C371" s="375" t="s">
        <v>545</v>
      </c>
      <c r="D371" s="5"/>
    </row>
    <row r="372" spans="2:4" ht="15.75" x14ac:dyDescent="0.25">
      <c r="B372" s="1251" t="s">
        <v>645</v>
      </c>
      <c r="C372" s="1252"/>
      <c r="D372" s="79"/>
    </row>
    <row r="373" spans="2:4" ht="15" customHeight="1" x14ac:dyDescent="0.25">
      <c r="B373" s="373" t="s">
        <v>109</v>
      </c>
      <c r="C373" s="375" t="s">
        <v>853</v>
      </c>
      <c r="D373" s="5"/>
    </row>
    <row r="374" spans="2:4" ht="13.15" customHeight="1" x14ac:dyDescent="0.25">
      <c r="B374" s="373" t="s">
        <v>644</v>
      </c>
      <c r="C374" s="375" t="s">
        <v>651</v>
      </c>
      <c r="D374" s="5"/>
    </row>
    <row r="375" spans="2:4" x14ac:dyDescent="0.25">
      <c r="B375" s="373" t="s">
        <v>200</v>
      </c>
      <c r="C375" s="375" t="s">
        <v>652</v>
      </c>
      <c r="D375" s="5"/>
    </row>
    <row r="376" spans="2:4" ht="15.75" x14ac:dyDescent="0.25">
      <c r="B376" s="1251" t="s">
        <v>175</v>
      </c>
      <c r="C376" s="1252"/>
      <c r="D376" s="79"/>
    </row>
    <row r="377" spans="2:4" ht="13.9" customHeight="1" x14ac:dyDescent="0.25">
      <c r="B377" s="373" t="s">
        <v>642</v>
      </c>
      <c r="C377" s="375" t="s">
        <v>854</v>
      </c>
      <c r="D377" s="68"/>
    </row>
    <row r="378" spans="2:4" ht="30" x14ac:dyDescent="0.25">
      <c r="B378" s="373" t="s">
        <v>176</v>
      </c>
      <c r="C378" s="375" t="s">
        <v>649</v>
      </c>
      <c r="D378" s="68"/>
    </row>
    <row r="379" spans="2:4" x14ac:dyDescent="0.25">
      <c r="B379" s="373" t="s">
        <v>648</v>
      </c>
      <c r="C379" s="375" t="s">
        <v>650</v>
      </c>
      <c r="D379" s="5"/>
    </row>
    <row r="380" spans="2:4" x14ac:dyDescent="0.25">
      <c r="B380" s="373" t="s">
        <v>162</v>
      </c>
      <c r="C380" s="375" t="s">
        <v>638</v>
      </c>
      <c r="D380" s="5"/>
    </row>
    <row r="381" spans="2:4" x14ac:dyDescent="0.25">
      <c r="B381" s="373" t="s">
        <v>163</v>
      </c>
      <c r="C381" s="375" t="s">
        <v>653</v>
      </c>
      <c r="D381" s="5"/>
    </row>
    <row r="382" spans="2:4" x14ac:dyDescent="0.25">
      <c r="B382" s="373" t="s">
        <v>165</v>
      </c>
      <c r="C382" s="375" t="s">
        <v>945</v>
      </c>
      <c r="D382" s="5"/>
    </row>
    <row r="383" spans="2:4" ht="15.75" x14ac:dyDescent="0.25">
      <c r="B383" s="1251" t="s">
        <v>701</v>
      </c>
      <c r="C383" s="1252"/>
      <c r="D383" s="79"/>
    </row>
    <row r="384" spans="2:4" x14ac:dyDescent="0.25">
      <c r="B384" s="373" t="s">
        <v>762</v>
      </c>
      <c r="C384" s="375" t="s">
        <v>1002</v>
      </c>
      <c r="D384" s="5"/>
    </row>
    <row r="385" spans="2:4" x14ac:dyDescent="0.25">
      <c r="B385" s="373" t="s">
        <v>761</v>
      </c>
      <c r="C385" s="375" t="s">
        <v>704</v>
      </c>
      <c r="D385" s="5"/>
    </row>
    <row r="386" spans="2:4" ht="28.5" x14ac:dyDescent="0.25">
      <c r="B386" s="373" t="s">
        <v>702</v>
      </c>
      <c r="C386" s="375" t="s">
        <v>703</v>
      </c>
      <c r="D386" s="5"/>
    </row>
    <row r="387" spans="2:4" ht="30" x14ac:dyDescent="0.25">
      <c r="B387" s="373" t="s">
        <v>539</v>
      </c>
      <c r="C387" s="375" t="s">
        <v>705</v>
      </c>
      <c r="D387" s="5"/>
    </row>
    <row r="388" spans="2:4" ht="30" x14ac:dyDescent="0.25">
      <c r="B388" s="373" t="s">
        <v>540</v>
      </c>
      <c r="C388" s="375" t="s">
        <v>747</v>
      </c>
      <c r="D388" s="5"/>
    </row>
    <row r="389" spans="2:4" ht="18.75" x14ac:dyDescent="0.25">
      <c r="B389" s="1255" t="s">
        <v>938</v>
      </c>
      <c r="C389" s="1256"/>
      <c r="D389" s="81"/>
    </row>
    <row r="390" spans="2:4" ht="21" customHeight="1" x14ac:dyDescent="0.25">
      <c r="B390" s="1253" t="s">
        <v>789</v>
      </c>
      <c r="C390" s="1254"/>
      <c r="D390" s="80"/>
    </row>
    <row r="391" spans="2:4" ht="18.75" customHeight="1" x14ac:dyDescent="0.25">
      <c r="B391" s="1253" t="s">
        <v>1082</v>
      </c>
      <c r="C391" s="1254"/>
      <c r="D391" s="80"/>
    </row>
    <row r="392" spans="2:4" x14ac:dyDescent="0.25">
      <c r="B392" s="373" t="s">
        <v>111</v>
      </c>
      <c r="C392" s="374" t="s">
        <v>593</v>
      </c>
      <c r="D392" s="5"/>
    </row>
    <row r="393" spans="2:4" x14ac:dyDescent="0.25">
      <c r="B393" s="373" t="s">
        <v>112</v>
      </c>
      <c r="C393" s="374" t="s">
        <v>594</v>
      </c>
      <c r="D393" s="5"/>
    </row>
    <row r="394" spans="2:4" x14ac:dyDescent="0.25">
      <c r="B394" s="373" t="s">
        <v>113</v>
      </c>
      <c r="C394" s="374" t="s">
        <v>1012</v>
      </c>
      <c r="D394" s="5"/>
    </row>
    <row r="395" spans="2:4" x14ac:dyDescent="0.25">
      <c r="B395" s="373" t="s">
        <v>783</v>
      </c>
      <c r="C395" s="375" t="s">
        <v>779</v>
      </c>
      <c r="D395" s="68"/>
    </row>
    <row r="396" spans="2:4" x14ac:dyDescent="0.25">
      <c r="B396" s="373" t="s">
        <v>389</v>
      </c>
      <c r="C396" s="375" t="s">
        <v>641</v>
      </c>
      <c r="D396" s="70"/>
    </row>
    <row r="397" spans="2:4" ht="15.75" x14ac:dyDescent="0.25">
      <c r="B397" s="1251" t="s">
        <v>1081</v>
      </c>
      <c r="C397" s="1252"/>
      <c r="D397" s="79"/>
    </row>
    <row r="398" spans="2:4" x14ac:dyDescent="0.25">
      <c r="B398" s="373" t="s">
        <v>111</v>
      </c>
      <c r="C398" s="374" t="s">
        <v>593</v>
      </c>
      <c r="D398" s="5"/>
    </row>
    <row r="399" spans="2:4" x14ac:dyDescent="0.25">
      <c r="B399" s="373" t="s">
        <v>112</v>
      </c>
      <c r="C399" s="374" t="s">
        <v>594</v>
      </c>
      <c r="D399" s="5"/>
    </row>
    <row r="400" spans="2:4" x14ac:dyDescent="0.25">
      <c r="B400" s="373" t="s">
        <v>113</v>
      </c>
      <c r="C400" s="374" t="s">
        <v>1012</v>
      </c>
      <c r="D400" s="5"/>
    </row>
    <row r="401" spans="2:4" x14ac:dyDescent="0.25">
      <c r="B401" s="373" t="s">
        <v>784</v>
      </c>
      <c r="C401" s="375" t="s">
        <v>785</v>
      </c>
      <c r="D401" s="68"/>
    </row>
    <row r="402" spans="2:4" x14ac:dyDescent="0.25">
      <c r="B402" s="373" t="s">
        <v>115</v>
      </c>
      <c r="C402" s="375" t="s">
        <v>786</v>
      </c>
      <c r="D402" s="70"/>
    </row>
    <row r="403" spans="2:4" ht="15.75" x14ac:dyDescent="0.25">
      <c r="B403" s="1251" t="s">
        <v>1080</v>
      </c>
      <c r="C403" s="1252"/>
      <c r="D403" s="79"/>
    </row>
    <row r="404" spans="2:4" x14ac:dyDescent="0.25">
      <c r="B404" s="373" t="s">
        <v>111</v>
      </c>
      <c r="C404" s="374" t="s">
        <v>593</v>
      </c>
      <c r="D404" s="5"/>
    </row>
    <row r="405" spans="2:4" x14ac:dyDescent="0.25">
      <c r="B405" s="373" t="s">
        <v>112</v>
      </c>
      <c r="C405" s="374" t="s">
        <v>594</v>
      </c>
      <c r="D405" s="5"/>
    </row>
    <row r="406" spans="2:4" x14ac:dyDescent="0.25">
      <c r="B406" s="373" t="s">
        <v>113</v>
      </c>
      <c r="C406" s="374" t="s">
        <v>1012</v>
      </c>
      <c r="D406" s="5"/>
    </row>
    <row r="407" spans="2:4" x14ac:dyDescent="0.25">
      <c r="B407" s="373" t="s">
        <v>164</v>
      </c>
      <c r="C407" s="375" t="s">
        <v>532</v>
      </c>
      <c r="D407" s="5"/>
    </row>
    <row r="408" spans="2:4" ht="16.5" customHeight="1" x14ac:dyDescent="0.25">
      <c r="B408" s="373" t="s">
        <v>707</v>
      </c>
      <c r="C408" s="375" t="s">
        <v>706</v>
      </c>
      <c r="D408" s="5"/>
    </row>
    <row r="409" spans="2:4" x14ac:dyDescent="0.25">
      <c r="B409" s="373" t="s">
        <v>261</v>
      </c>
      <c r="C409" s="375" t="s">
        <v>868</v>
      </c>
      <c r="D409" s="5"/>
    </row>
    <row r="410" spans="2:4" x14ac:dyDescent="0.25">
      <c r="B410" s="373" t="s">
        <v>260</v>
      </c>
      <c r="C410" s="375" t="s">
        <v>595</v>
      </c>
      <c r="D410" s="5"/>
    </row>
    <row r="411" spans="2:4" x14ac:dyDescent="0.25">
      <c r="B411" s="373" t="s">
        <v>533</v>
      </c>
      <c r="C411" s="375" t="s">
        <v>534</v>
      </c>
      <c r="D411" s="5"/>
    </row>
    <row r="412" spans="2:4" ht="15" customHeight="1" x14ac:dyDescent="0.25">
      <c r="B412" s="373" t="s">
        <v>261</v>
      </c>
      <c r="C412" s="375" t="s">
        <v>869</v>
      </c>
      <c r="D412" s="5"/>
    </row>
    <row r="413" spans="2:4" ht="15" customHeight="1" x14ac:dyDescent="0.25">
      <c r="B413" s="373" t="s">
        <v>443</v>
      </c>
      <c r="C413" s="374" t="s">
        <v>931</v>
      </c>
      <c r="D413" s="5"/>
    </row>
    <row r="414" spans="2:4" ht="15.75" x14ac:dyDescent="0.25">
      <c r="B414" s="1251" t="s">
        <v>1079</v>
      </c>
      <c r="C414" s="1252"/>
      <c r="D414" s="79"/>
    </row>
    <row r="415" spans="2:4" x14ac:dyDescent="0.25">
      <c r="B415" s="373" t="s">
        <v>156</v>
      </c>
      <c r="C415" s="375" t="s">
        <v>855</v>
      </c>
      <c r="D415" s="70"/>
    </row>
    <row r="416" spans="2:4" x14ac:dyDescent="0.25">
      <c r="B416" s="373" t="s">
        <v>390</v>
      </c>
      <c r="C416" s="375" t="s">
        <v>1003</v>
      </c>
      <c r="D416" s="70"/>
    </row>
    <row r="417" spans="2:4" x14ac:dyDescent="0.25">
      <c r="B417" s="385" t="s">
        <v>535</v>
      </c>
      <c r="C417" s="375" t="s">
        <v>529</v>
      </c>
      <c r="D417" s="70"/>
    </row>
    <row r="418" spans="2:4" x14ac:dyDescent="0.25">
      <c r="B418" s="385" t="s">
        <v>536</v>
      </c>
      <c r="C418" s="375" t="s">
        <v>530</v>
      </c>
      <c r="D418" s="5"/>
    </row>
    <row r="419" spans="2:4" x14ac:dyDescent="0.25">
      <c r="B419" s="385" t="s">
        <v>537</v>
      </c>
      <c r="C419" s="375" t="s">
        <v>531</v>
      </c>
      <c r="D419" s="5"/>
    </row>
    <row r="420" spans="2:4" x14ac:dyDescent="0.25">
      <c r="B420" s="373" t="s">
        <v>157</v>
      </c>
      <c r="C420" s="374" t="s">
        <v>760</v>
      </c>
      <c r="D420" s="5"/>
    </row>
    <row r="421" spans="2:4" x14ac:dyDescent="0.25">
      <c r="B421" s="373" t="s">
        <v>158</v>
      </c>
      <c r="C421" s="374" t="s">
        <v>996</v>
      </c>
      <c r="D421" s="5"/>
    </row>
    <row r="422" spans="2:4" x14ac:dyDescent="0.25">
      <c r="B422" s="373" t="s">
        <v>159</v>
      </c>
      <c r="C422" s="375" t="s">
        <v>640</v>
      </c>
      <c r="D422" s="70"/>
    </row>
    <row r="423" spans="2:4" x14ac:dyDescent="0.25">
      <c r="B423" s="373" t="s">
        <v>160</v>
      </c>
      <c r="C423" s="375" t="s">
        <v>749</v>
      </c>
      <c r="D423" s="70"/>
    </row>
    <row r="424" spans="2:4" x14ac:dyDescent="0.25">
      <c r="B424" s="373" t="s">
        <v>161</v>
      </c>
      <c r="C424" s="375" t="s">
        <v>528</v>
      </c>
      <c r="D424" s="70"/>
    </row>
    <row r="425" spans="2:4" x14ac:dyDescent="0.25">
      <c r="B425" s="1253" t="s">
        <v>790</v>
      </c>
      <c r="C425" s="1254"/>
      <c r="D425" s="70"/>
    </row>
    <row r="426" spans="2:4" x14ac:dyDescent="0.25">
      <c r="B426" s="1251" t="s">
        <v>791</v>
      </c>
      <c r="C426" s="1252"/>
      <c r="D426" s="70"/>
    </row>
    <row r="427" spans="2:4" x14ac:dyDescent="0.25">
      <c r="B427" s="373" t="s">
        <v>108</v>
      </c>
      <c r="C427" s="375" t="s">
        <v>856</v>
      </c>
      <c r="D427" s="70"/>
    </row>
    <row r="428" spans="2:4" x14ac:dyDescent="0.25">
      <c r="B428" s="373" t="s">
        <v>109</v>
      </c>
      <c r="C428" s="375" t="s">
        <v>538</v>
      </c>
      <c r="D428" s="70"/>
    </row>
    <row r="429" spans="2:4" x14ac:dyDescent="0.25">
      <c r="B429" s="373" t="s">
        <v>110</v>
      </c>
      <c r="C429" s="375" t="s">
        <v>932</v>
      </c>
      <c r="D429" s="70"/>
    </row>
    <row r="430" spans="2:4" x14ac:dyDescent="0.25">
      <c r="B430" s="373" t="s">
        <v>949</v>
      </c>
      <c r="C430" s="414" t="s">
        <v>950</v>
      </c>
      <c r="D430" s="70"/>
    </row>
    <row r="431" spans="2:4" x14ac:dyDescent="0.25">
      <c r="B431" s="1251" t="s">
        <v>1000</v>
      </c>
      <c r="C431" s="1252"/>
      <c r="D431" s="70"/>
    </row>
    <row r="432" spans="2:4" x14ac:dyDescent="0.25">
      <c r="B432" s="373" t="s">
        <v>393</v>
      </c>
      <c r="C432" s="375" t="s">
        <v>994</v>
      </c>
      <c r="D432" s="70"/>
    </row>
    <row r="433" spans="2:4" x14ac:dyDescent="0.25">
      <c r="B433" s="373" t="s">
        <v>999</v>
      </c>
      <c r="C433" s="375" t="s">
        <v>795</v>
      </c>
      <c r="D433" s="70"/>
    </row>
    <row r="434" spans="2:4" x14ac:dyDescent="0.25">
      <c r="B434" s="373" t="s">
        <v>394</v>
      </c>
      <c r="C434" s="375" t="s">
        <v>994</v>
      </c>
      <c r="D434" s="70"/>
    </row>
    <row r="435" spans="2:4" x14ac:dyDescent="0.25">
      <c r="B435" s="373" t="s">
        <v>998</v>
      </c>
      <c r="C435" s="375" t="s">
        <v>994</v>
      </c>
      <c r="D435" s="70"/>
    </row>
    <row r="436" spans="2:4" x14ac:dyDescent="0.25">
      <c r="B436" s="373" t="s">
        <v>748</v>
      </c>
      <c r="C436" s="375" t="s">
        <v>799</v>
      </c>
      <c r="D436" s="70"/>
    </row>
    <row r="437" spans="2:4" x14ac:dyDescent="0.25">
      <c r="B437" s="373" t="s">
        <v>395</v>
      </c>
      <c r="C437" s="375" t="s">
        <v>798</v>
      </c>
      <c r="D437" s="70"/>
    </row>
    <row r="438" spans="2:4" x14ac:dyDescent="0.25">
      <c r="B438" s="373" t="s">
        <v>396</v>
      </c>
      <c r="C438" s="375" t="s">
        <v>590</v>
      </c>
      <c r="D438" s="70"/>
    </row>
    <row r="439" spans="2:4" x14ac:dyDescent="0.25">
      <c r="B439" s="373" t="s">
        <v>397</v>
      </c>
      <c r="C439" s="375" t="s">
        <v>591</v>
      </c>
      <c r="D439" s="70"/>
    </row>
    <row r="440" spans="2:4" x14ac:dyDescent="0.25">
      <c r="B440" s="373" t="s">
        <v>114</v>
      </c>
      <c r="C440" s="375" t="s">
        <v>592</v>
      </c>
      <c r="D440" s="70"/>
    </row>
    <row r="441" spans="2:4" x14ac:dyDescent="0.25">
      <c r="B441" s="373" t="s">
        <v>115</v>
      </c>
      <c r="C441" s="375" t="s">
        <v>639</v>
      </c>
      <c r="D441" s="70"/>
    </row>
    <row r="442" spans="2:4" ht="29.25" customHeight="1" x14ac:dyDescent="0.25">
      <c r="B442" s="1255" t="s">
        <v>937</v>
      </c>
      <c r="C442" s="1256"/>
      <c r="D442" s="82"/>
    </row>
    <row r="443" spans="2:4" ht="45" x14ac:dyDescent="0.25">
      <c r="B443" s="373" t="s">
        <v>118</v>
      </c>
      <c r="C443" s="374" t="s">
        <v>874</v>
      </c>
      <c r="D443" s="25"/>
    </row>
    <row r="444" spans="2:4" ht="49.5" customHeight="1" x14ac:dyDescent="0.25">
      <c r="B444" s="392">
        <v>1</v>
      </c>
      <c r="C444" s="1267"/>
      <c r="D444" s="5"/>
    </row>
    <row r="445" spans="2:4" ht="49.5" customHeight="1" x14ac:dyDescent="0.25">
      <c r="B445" s="392">
        <v>0.75</v>
      </c>
      <c r="C445" s="1268"/>
      <c r="D445" s="5"/>
    </row>
    <row r="446" spans="2:4" ht="49.5" customHeight="1" x14ac:dyDescent="0.25">
      <c r="B446" s="392">
        <v>0.5</v>
      </c>
      <c r="C446" s="1268"/>
      <c r="D446" s="5"/>
    </row>
    <row r="447" spans="2:4" ht="49.5" customHeight="1" x14ac:dyDescent="0.25">
      <c r="B447" s="393" t="s">
        <v>120</v>
      </c>
      <c r="C447" s="1269"/>
      <c r="D447" s="5"/>
    </row>
    <row r="448" spans="2:4" ht="17.25" customHeight="1" x14ac:dyDescent="0.25">
      <c r="B448" s="394" t="s">
        <v>119</v>
      </c>
      <c r="C448" s="388" t="s">
        <v>910</v>
      </c>
      <c r="D448" s="80"/>
    </row>
    <row r="449" spans="2:4" ht="18" customHeight="1" x14ac:dyDescent="0.25">
      <c r="B449" s="1255" t="s">
        <v>133</v>
      </c>
      <c r="C449" s="1256"/>
      <c r="D449" s="82"/>
    </row>
    <row r="450" spans="2:4" ht="26.45" customHeight="1" x14ac:dyDescent="0.25">
      <c r="B450" s="394" t="s">
        <v>134</v>
      </c>
      <c r="C450" s="388" t="s">
        <v>933</v>
      </c>
      <c r="D450" s="80"/>
    </row>
    <row r="451" spans="2:4" ht="27.6" customHeight="1" x14ac:dyDescent="0.25">
      <c r="B451" s="394" t="s">
        <v>138</v>
      </c>
      <c r="C451" s="388" t="s">
        <v>934</v>
      </c>
      <c r="D451" s="80"/>
    </row>
    <row r="452" spans="2:4" ht="16.149999999999999" customHeight="1" x14ac:dyDescent="0.25">
      <c r="B452" s="394" t="s">
        <v>123</v>
      </c>
      <c r="C452" s="388" t="s">
        <v>935</v>
      </c>
      <c r="D452" s="80"/>
    </row>
    <row r="453" spans="2:4" ht="16.149999999999999" customHeight="1" x14ac:dyDescent="0.25">
      <c r="B453" s="394" t="s">
        <v>898</v>
      </c>
      <c r="C453" s="388" t="s">
        <v>936</v>
      </c>
      <c r="D453" s="80"/>
    </row>
    <row r="454" spans="2:4" ht="28.15" customHeight="1" x14ac:dyDescent="0.25">
      <c r="B454" s="394" t="s">
        <v>897</v>
      </c>
      <c r="C454" s="388" t="s">
        <v>936</v>
      </c>
      <c r="D454" s="80"/>
    </row>
    <row r="455" spans="2:4" x14ac:dyDescent="0.25">
      <c r="B455" s="397" t="s">
        <v>541</v>
      </c>
      <c r="C455" s="398"/>
    </row>
    <row r="456" spans="2:4" x14ac:dyDescent="0.25">
      <c r="B456" s="397" t="s">
        <v>542</v>
      </c>
      <c r="C456" s="398"/>
    </row>
    <row r="457" spans="2:4" x14ac:dyDescent="0.25">
      <c r="B457" s="397" t="s">
        <v>997</v>
      </c>
      <c r="C457" s="398"/>
    </row>
    <row r="460" spans="2:4" x14ac:dyDescent="0.25">
      <c r="B460" s="421" t="s">
        <v>1083</v>
      </c>
      <c r="C460" s="95"/>
    </row>
    <row r="461" spans="2:4" x14ac:dyDescent="0.25">
      <c r="B461" s="419" t="s">
        <v>402</v>
      </c>
      <c r="C461" s="420" t="s">
        <v>318</v>
      </c>
    </row>
    <row r="462" spans="2:4" s="413" customFormat="1" ht="30" x14ac:dyDescent="0.25">
      <c r="B462" s="419" t="s">
        <v>316</v>
      </c>
      <c r="C462" s="420" t="s">
        <v>319</v>
      </c>
    </row>
    <row r="463" spans="2:4" s="413" customFormat="1" ht="30" x14ac:dyDescent="0.25">
      <c r="B463" s="419" t="s">
        <v>317</v>
      </c>
      <c r="C463" s="420" t="s">
        <v>320</v>
      </c>
    </row>
    <row r="464" spans="2:4" ht="30" x14ac:dyDescent="0.25">
      <c r="B464" s="419" t="s">
        <v>403</v>
      </c>
      <c r="C464" s="420" t="s">
        <v>321</v>
      </c>
    </row>
    <row r="465" spans="2:3" x14ac:dyDescent="0.25">
      <c r="B465" s="419" t="s">
        <v>404</v>
      </c>
      <c r="C465" s="420" t="s">
        <v>305</v>
      </c>
    </row>
    <row r="466" spans="2:3" x14ac:dyDescent="0.25">
      <c r="B466" s="419" t="s">
        <v>405</v>
      </c>
      <c r="C466" s="420" t="s">
        <v>323</v>
      </c>
    </row>
    <row r="467" spans="2:3" s="413" customFormat="1" x14ac:dyDescent="0.25">
      <c r="B467" s="419" t="s">
        <v>322</v>
      </c>
      <c r="C467" s="420" t="s">
        <v>324</v>
      </c>
    </row>
    <row r="468" spans="2:3" ht="30" x14ac:dyDescent="0.25">
      <c r="B468" s="419" t="s">
        <v>406</v>
      </c>
      <c r="C468" s="420" t="s">
        <v>325</v>
      </c>
    </row>
    <row r="469" spans="2:3" ht="30" x14ac:dyDescent="0.25">
      <c r="B469" s="419" t="s">
        <v>407</v>
      </c>
      <c r="C469" s="420" t="s">
        <v>326</v>
      </c>
    </row>
    <row r="470" spans="2:3" x14ac:dyDescent="0.25">
      <c r="B470" s="419" t="s">
        <v>306</v>
      </c>
      <c r="C470" s="420" t="s">
        <v>307</v>
      </c>
    </row>
    <row r="471" spans="2:3" ht="30" x14ac:dyDescent="0.25">
      <c r="B471" s="419" t="s">
        <v>308</v>
      </c>
      <c r="C471" s="420" t="s">
        <v>955</v>
      </c>
    </row>
    <row r="472" spans="2:3" ht="30" x14ac:dyDescent="0.25">
      <c r="B472" s="419" t="s">
        <v>309</v>
      </c>
      <c r="C472" s="420" t="s">
        <v>956</v>
      </c>
    </row>
    <row r="473" spans="2:3" x14ac:dyDescent="0.25">
      <c r="B473" s="419" t="s">
        <v>329</v>
      </c>
      <c r="C473" s="420" t="s">
        <v>330</v>
      </c>
    </row>
    <row r="474" spans="2:3" ht="30" x14ac:dyDescent="0.25">
      <c r="B474" s="419" t="s">
        <v>310</v>
      </c>
      <c r="C474" s="420" t="s">
        <v>952</v>
      </c>
    </row>
    <row r="475" spans="2:3" ht="30" x14ac:dyDescent="0.25">
      <c r="B475" s="419" t="s">
        <v>312</v>
      </c>
      <c r="C475" s="420" t="s">
        <v>954</v>
      </c>
    </row>
    <row r="476" spans="2:3" ht="28.9" customHeight="1" x14ac:dyDescent="0.25">
      <c r="B476" s="419" t="s">
        <v>314</v>
      </c>
      <c r="C476" s="420" t="s">
        <v>953</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267</v>
      </c>
      <c r="D5" s="53" t="s">
        <v>303</v>
      </c>
      <c r="F5" s="55" t="s">
        <v>304</v>
      </c>
    </row>
    <row r="6" spans="1:7" x14ac:dyDescent="0.3">
      <c r="A6" s="53">
        <v>1</v>
      </c>
      <c r="B6" s="57" t="s">
        <v>268</v>
      </c>
      <c r="C6" s="53" t="str">
        <f>UPPER(B6)</f>
        <v>ANENII NOI</v>
      </c>
      <c r="D6" s="67" t="s">
        <v>415</v>
      </c>
      <c r="F6" s="56" t="s">
        <v>402</v>
      </c>
      <c r="G6" s="53" t="s">
        <v>318</v>
      </c>
    </row>
    <row r="7" spans="1:7" x14ac:dyDescent="0.3">
      <c r="A7" s="53">
        <v>2</v>
      </c>
      <c r="B7" s="57" t="s">
        <v>269</v>
      </c>
      <c r="C7" s="53" t="str">
        <f t="shared" ref="C7:C40" si="0">UPPER(B7)</f>
        <v>BĂLȚI</v>
      </c>
      <c r="D7" s="67" t="s">
        <v>414</v>
      </c>
      <c r="F7" s="56" t="s">
        <v>316</v>
      </c>
      <c r="G7" s="53" t="s">
        <v>319</v>
      </c>
    </row>
    <row r="8" spans="1:7" x14ac:dyDescent="0.3">
      <c r="A8" s="53">
        <v>3</v>
      </c>
      <c r="B8" s="57" t="s">
        <v>270</v>
      </c>
      <c r="C8" s="53" t="str">
        <f t="shared" si="0"/>
        <v>BASARABEASCA</v>
      </c>
      <c r="D8" s="67" t="s">
        <v>416</v>
      </c>
      <c r="F8" s="56" t="s">
        <v>317</v>
      </c>
      <c r="G8" s="53" t="s">
        <v>320</v>
      </c>
    </row>
    <row r="9" spans="1:7" x14ac:dyDescent="0.3">
      <c r="A9" s="53">
        <v>4</v>
      </c>
      <c r="B9" s="57" t="s">
        <v>271</v>
      </c>
      <c r="C9" s="53" t="str">
        <f t="shared" si="0"/>
        <v>BRICENI</v>
      </c>
      <c r="D9" s="67" t="s">
        <v>417</v>
      </c>
      <c r="F9" s="56" t="s">
        <v>403</v>
      </c>
      <c r="G9" s="53" t="s">
        <v>321</v>
      </c>
    </row>
    <row r="10" spans="1:7" x14ac:dyDescent="0.3">
      <c r="A10" s="53">
        <v>5</v>
      </c>
      <c r="B10" s="57" t="s">
        <v>272</v>
      </c>
      <c r="C10" s="53" t="str">
        <f t="shared" si="0"/>
        <v>CAHUL</v>
      </c>
      <c r="D10" s="67" t="s">
        <v>418</v>
      </c>
      <c r="F10" s="56" t="s">
        <v>404</v>
      </c>
      <c r="G10" s="53" t="s">
        <v>305</v>
      </c>
    </row>
    <row r="11" spans="1:7" x14ac:dyDescent="0.3">
      <c r="A11" s="53">
        <v>6</v>
      </c>
      <c r="B11" s="57" t="s">
        <v>273</v>
      </c>
      <c r="C11" s="53" t="str">
        <f t="shared" si="0"/>
        <v>CĂLĂRAȘI</v>
      </c>
      <c r="D11" s="67" t="s">
        <v>440</v>
      </c>
      <c r="F11" s="56" t="s">
        <v>405</v>
      </c>
      <c r="G11" s="53" t="s">
        <v>323</v>
      </c>
    </row>
    <row r="12" spans="1:7" x14ac:dyDescent="0.3">
      <c r="A12" s="53">
        <v>7</v>
      </c>
      <c r="B12" s="57" t="s">
        <v>274</v>
      </c>
      <c r="C12" s="53" t="str">
        <f t="shared" si="0"/>
        <v>CANTEMIR</v>
      </c>
      <c r="F12" s="56" t="s">
        <v>322</v>
      </c>
      <c r="G12" s="53" t="s">
        <v>324</v>
      </c>
    </row>
    <row r="13" spans="1:7" x14ac:dyDescent="0.3">
      <c r="A13" s="53">
        <v>8</v>
      </c>
      <c r="B13" s="57" t="s">
        <v>275</v>
      </c>
      <c r="C13" s="53" t="str">
        <f t="shared" si="0"/>
        <v>CĂUȘENI</v>
      </c>
      <c r="F13" s="56" t="s">
        <v>406</v>
      </c>
      <c r="G13" s="53" t="s">
        <v>325</v>
      </c>
    </row>
    <row r="14" spans="1:7" x14ac:dyDescent="0.3">
      <c r="A14" s="53">
        <v>9</v>
      </c>
      <c r="B14" s="57" t="s">
        <v>276</v>
      </c>
      <c r="C14" s="53" t="str">
        <f t="shared" si="0"/>
        <v>CHIȘINĂU</v>
      </c>
      <c r="F14" s="56" t="s">
        <v>407</v>
      </c>
      <c r="G14" s="53" t="s">
        <v>326</v>
      </c>
    </row>
    <row r="15" spans="1:7" x14ac:dyDescent="0.3">
      <c r="A15" s="53">
        <v>10</v>
      </c>
      <c r="B15" s="57" t="s">
        <v>277</v>
      </c>
      <c r="C15" s="53" t="str">
        <f t="shared" si="0"/>
        <v>CIMIȘLIA</v>
      </c>
      <c r="F15" s="56" t="s">
        <v>306</v>
      </c>
      <c r="G15" s="53" t="s">
        <v>307</v>
      </c>
    </row>
    <row r="16" spans="1:7" x14ac:dyDescent="0.3">
      <c r="A16" s="53">
        <v>11</v>
      </c>
      <c r="B16" s="57" t="s">
        <v>278</v>
      </c>
      <c r="C16" s="53" t="str">
        <f t="shared" si="0"/>
        <v>CRIULENI</v>
      </c>
      <c r="F16" s="56" t="s">
        <v>308</v>
      </c>
      <c r="G16" s="53" t="s">
        <v>327</v>
      </c>
    </row>
    <row r="17" spans="1:7" x14ac:dyDescent="0.3">
      <c r="A17" s="53">
        <v>12</v>
      </c>
      <c r="B17" s="57" t="s">
        <v>279</v>
      </c>
      <c r="C17" s="53" t="str">
        <f t="shared" si="0"/>
        <v>DONDUȘENI</v>
      </c>
      <c r="F17" s="56" t="s">
        <v>309</v>
      </c>
      <c r="G17" s="53" t="s">
        <v>328</v>
      </c>
    </row>
    <row r="18" spans="1:7" x14ac:dyDescent="0.3">
      <c r="A18" s="53">
        <v>13</v>
      </c>
      <c r="B18" s="57" t="s">
        <v>280</v>
      </c>
      <c r="C18" s="53" t="str">
        <f t="shared" si="0"/>
        <v>DROCHIA</v>
      </c>
      <c r="F18" s="56" t="s">
        <v>329</v>
      </c>
      <c r="G18" s="53" t="s">
        <v>330</v>
      </c>
    </row>
    <row r="19" spans="1:7" x14ac:dyDescent="0.3">
      <c r="A19" s="53">
        <v>14</v>
      </c>
      <c r="B19" s="57" t="s">
        <v>281</v>
      </c>
      <c r="C19" s="53" t="str">
        <f t="shared" si="0"/>
        <v>DUBĂSARI</v>
      </c>
      <c r="F19" s="56" t="s">
        <v>310</v>
      </c>
      <c r="G19" s="53" t="s">
        <v>311</v>
      </c>
    </row>
    <row r="20" spans="1:7" x14ac:dyDescent="0.3">
      <c r="A20" s="53">
        <v>15</v>
      </c>
      <c r="B20" s="57" t="s">
        <v>282</v>
      </c>
      <c r="C20" s="53" t="str">
        <f t="shared" si="0"/>
        <v>EDINEȚ</v>
      </c>
      <c r="F20" s="56" t="s">
        <v>312</v>
      </c>
      <c r="G20" s="53" t="s">
        <v>313</v>
      </c>
    </row>
    <row r="21" spans="1:7" x14ac:dyDescent="0.3">
      <c r="A21" s="53">
        <v>16</v>
      </c>
      <c r="B21" s="57" t="s">
        <v>283</v>
      </c>
      <c r="C21" s="53" t="str">
        <f t="shared" si="0"/>
        <v>FĂLEȘTI</v>
      </c>
      <c r="F21" s="56" t="s">
        <v>314</v>
      </c>
      <c r="G21" s="53" t="s">
        <v>315</v>
      </c>
    </row>
    <row r="22" spans="1:7" x14ac:dyDescent="0.3">
      <c r="A22" s="53">
        <v>17</v>
      </c>
      <c r="B22" s="57" t="s">
        <v>284</v>
      </c>
      <c r="C22" s="53" t="str">
        <f t="shared" si="0"/>
        <v>FLOREȘTI</v>
      </c>
    </row>
    <row r="23" spans="1:7" x14ac:dyDescent="0.3">
      <c r="A23" s="53">
        <v>18</v>
      </c>
      <c r="B23" s="57" t="s">
        <v>285</v>
      </c>
      <c r="C23" s="53" t="str">
        <f t="shared" si="0"/>
        <v>GLODENI</v>
      </c>
    </row>
    <row r="24" spans="1:7" x14ac:dyDescent="0.3">
      <c r="A24" s="53">
        <v>19</v>
      </c>
      <c r="B24" s="57" t="s">
        <v>286</v>
      </c>
      <c r="C24" s="53" t="str">
        <f t="shared" si="0"/>
        <v>HÎNCEȘTI</v>
      </c>
    </row>
    <row r="25" spans="1:7" x14ac:dyDescent="0.3">
      <c r="A25" s="53">
        <v>20</v>
      </c>
      <c r="B25" s="57" t="s">
        <v>287</v>
      </c>
      <c r="C25" s="53" t="str">
        <f t="shared" si="0"/>
        <v>IALOVENI</v>
      </c>
    </row>
    <row r="26" spans="1:7" x14ac:dyDescent="0.3">
      <c r="A26" s="53">
        <v>21</v>
      </c>
      <c r="B26" s="57" t="s">
        <v>288</v>
      </c>
      <c r="C26" s="53" t="str">
        <f t="shared" si="0"/>
        <v>LEOVA</v>
      </c>
    </row>
    <row r="27" spans="1:7" x14ac:dyDescent="0.3">
      <c r="A27" s="53">
        <v>22</v>
      </c>
      <c r="B27" s="57" t="s">
        <v>289</v>
      </c>
      <c r="C27" s="53" t="str">
        <f t="shared" si="0"/>
        <v>NISPORENI</v>
      </c>
    </row>
    <row r="28" spans="1:7" x14ac:dyDescent="0.3">
      <c r="A28" s="53">
        <v>23</v>
      </c>
      <c r="B28" s="57" t="s">
        <v>290</v>
      </c>
      <c r="C28" s="53" t="str">
        <f t="shared" si="0"/>
        <v>OCNIȚA</v>
      </c>
    </row>
    <row r="29" spans="1:7" x14ac:dyDescent="0.3">
      <c r="A29" s="53">
        <v>24</v>
      </c>
      <c r="B29" s="57" t="s">
        <v>291</v>
      </c>
      <c r="C29" s="53" t="str">
        <f t="shared" si="0"/>
        <v>ORHEI</v>
      </c>
    </row>
    <row r="30" spans="1:7" x14ac:dyDescent="0.3">
      <c r="A30" s="53">
        <v>25</v>
      </c>
      <c r="B30" s="57" t="s">
        <v>292</v>
      </c>
      <c r="C30" s="53" t="str">
        <f t="shared" si="0"/>
        <v>REZINA</v>
      </c>
    </row>
    <row r="31" spans="1:7" x14ac:dyDescent="0.3">
      <c r="A31" s="53">
        <v>26</v>
      </c>
      <c r="B31" s="57" t="s">
        <v>293</v>
      </c>
      <c r="C31" s="53" t="str">
        <f t="shared" si="0"/>
        <v>RÎȘCANI</v>
      </c>
    </row>
    <row r="32" spans="1:7" x14ac:dyDescent="0.3">
      <c r="A32" s="53">
        <v>27</v>
      </c>
      <c r="B32" s="57" t="s">
        <v>294</v>
      </c>
      <c r="C32" s="53" t="str">
        <f t="shared" si="0"/>
        <v>SÎNGEREI</v>
      </c>
    </row>
    <row r="33" spans="1:9" x14ac:dyDescent="0.3">
      <c r="A33" s="53">
        <v>28</v>
      </c>
      <c r="B33" s="57" t="s">
        <v>295</v>
      </c>
      <c r="C33" s="53" t="str">
        <f t="shared" si="0"/>
        <v>SOROCA</v>
      </c>
    </row>
    <row r="34" spans="1:9" x14ac:dyDescent="0.3">
      <c r="A34" s="53">
        <v>29</v>
      </c>
      <c r="B34" s="57" t="s">
        <v>296</v>
      </c>
      <c r="C34" s="53" t="str">
        <f t="shared" si="0"/>
        <v>STRĂȘENI</v>
      </c>
    </row>
    <row r="35" spans="1:9" x14ac:dyDescent="0.3">
      <c r="A35" s="53">
        <v>30</v>
      </c>
      <c r="B35" s="57" t="s">
        <v>297</v>
      </c>
      <c r="C35" s="53" t="str">
        <f t="shared" si="0"/>
        <v>ȘOLDĂNEȘTI</v>
      </c>
    </row>
    <row r="36" spans="1:9" x14ac:dyDescent="0.3">
      <c r="A36" s="53">
        <v>31</v>
      </c>
      <c r="B36" s="57" t="s">
        <v>298</v>
      </c>
      <c r="C36" s="53" t="str">
        <f t="shared" si="0"/>
        <v>ȘTEFAN VODĂ</v>
      </c>
    </row>
    <row r="37" spans="1:9" x14ac:dyDescent="0.3">
      <c r="A37" s="53">
        <v>32</v>
      </c>
      <c r="B37" s="57" t="s">
        <v>299</v>
      </c>
      <c r="C37" s="53" t="str">
        <f t="shared" si="0"/>
        <v>TARACLIA</v>
      </c>
    </row>
    <row r="38" spans="1:9" x14ac:dyDescent="0.3">
      <c r="A38" s="53">
        <v>33</v>
      </c>
      <c r="B38" s="57" t="s">
        <v>302</v>
      </c>
      <c r="C38" s="53" t="str">
        <f t="shared" si="0"/>
        <v>TELENEȘTI</v>
      </c>
    </row>
    <row r="39" spans="1:9" x14ac:dyDescent="0.3">
      <c r="A39" s="53">
        <v>34</v>
      </c>
      <c r="B39" s="57" t="s">
        <v>300</v>
      </c>
      <c r="C39" s="53" t="str">
        <f t="shared" si="0"/>
        <v>UNGHENI</v>
      </c>
    </row>
    <row r="40" spans="1:9" x14ac:dyDescent="0.3">
      <c r="A40" s="53">
        <v>35</v>
      </c>
      <c r="B40" s="57" t="s">
        <v>301</v>
      </c>
      <c r="C40" s="53" t="str">
        <f t="shared" si="0"/>
        <v>UTA GĂGĂUZIA</v>
      </c>
    </row>
    <row r="41" spans="1:9" x14ac:dyDescent="0.3">
      <c r="B41" s="53" t="s">
        <v>408</v>
      </c>
    </row>
    <row r="43" spans="1:9" x14ac:dyDescent="0.3">
      <c r="B43" s="53" t="s">
        <v>331</v>
      </c>
      <c r="D43" s="53" t="s">
        <v>332</v>
      </c>
      <c r="F43" s="55" t="s">
        <v>10</v>
      </c>
      <c r="I43" s="53" t="s">
        <v>875</v>
      </c>
    </row>
    <row r="44" spans="1:9" x14ac:dyDescent="0.3">
      <c r="B44" s="57">
        <v>1</v>
      </c>
      <c r="D44" s="57" t="s">
        <v>334</v>
      </c>
      <c r="F44" s="56" t="s">
        <v>335</v>
      </c>
      <c r="I44" s="57" t="s">
        <v>813</v>
      </c>
    </row>
    <row r="45" spans="1:9" x14ac:dyDescent="0.3">
      <c r="B45" s="57">
        <v>2</v>
      </c>
      <c r="D45" s="57" t="s">
        <v>333</v>
      </c>
      <c r="F45" s="56" t="s">
        <v>336</v>
      </c>
      <c r="I45" s="57" t="s">
        <v>812</v>
      </c>
    </row>
    <row r="46" spans="1:9" x14ac:dyDescent="0.3">
      <c r="I46" s="57" t="s">
        <v>815</v>
      </c>
    </row>
    <row r="47" spans="1:9" x14ac:dyDescent="0.3">
      <c r="B47" s="53" t="s">
        <v>349</v>
      </c>
      <c r="D47" s="53" t="s">
        <v>372</v>
      </c>
      <c r="F47" s="55" t="s">
        <v>398</v>
      </c>
      <c r="I47" s="57" t="s">
        <v>814</v>
      </c>
    </row>
    <row r="48" spans="1:9" x14ac:dyDescent="0.3">
      <c r="B48" s="57" t="s">
        <v>371</v>
      </c>
      <c r="D48" s="57" t="s">
        <v>373</v>
      </c>
      <c r="F48" s="55" t="s">
        <v>399</v>
      </c>
      <c r="I48" s="57" t="s">
        <v>816</v>
      </c>
    </row>
    <row r="49" spans="2:9" x14ac:dyDescent="0.3">
      <c r="B49" s="57" t="s">
        <v>350</v>
      </c>
      <c r="D49" s="57" t="s">
        <v>374</v>
      </c>
      <c r="F49" s="55" t="s">
        <v>400</v>
      </c>
      <c r="I49" s="57" t="s">
        <v>817</v>
      </c>
    </row>
    <row r="50" spans="2:9" x14ac:dyDescent="0.3">
      <c r="B50" s="57" t="s">
        <v>351</v>
      </c>
      <c r="F50" s="55" t="s">
        <v>401</v>
      </c>
    </row>
    <row r="51" spans="2:9" x14ac:dyDescent="0.3">
      <c r="B51" s="57" t="s">
        <v>445</v>
      </c>
    </row>
    <row r="52" spans="2:9" x14ac:dyDescent="0.3">
      <c r="B52" s="57" t="s">
        <v>444</v>
      </c>
    </row>
    <row r="53" spans="2:9" x14ac:dyDescent="0.3">
      <c r="B53" s="57" t="s">
        <v>356</v>
      </c>
    </row>
    <row r="54" spans="2:9" x14ac:dyDescent="0.3">
      <c r="B54" s="57" t="s">
        <v>357</v>
      </c>
    </row>
    <row r="55" spans="2:9" x14ac:dyDescent="0.3">
      <c r="B55" s="57" t="s">
        <v>242</v>
      </c>
    </row>
    <row r="56" spans="2:9" x14ac:dyDescent="0.3">
      <c r="B56" s="57" t="s">
        <v>358</v>
      </c>
    </row>
    <row r="57" spans="2:9" x14ac:dyDescent="0.3">
      <c r="B57" s="57" t="s">
        <v>359</v>
      </c>
    </row>
    <row r="58" spans="2:9" x14ac:dyDescent="0.3">
      <c r="B58" s="57" t="s">
        <v>360</v>
      </c>
    </row>
    <row r="59" spans="2:9" x14ac:dyDescent="0.3">
      <c r="B59" s="57" t="s">
        <v>361</v>
      </c>
    </row>
    <row r="60" spans="2:9" x14ac:dyDescent="0.3">
      <c r="B60" s="57" t="s">
        <v>362</v>
      </c>
    </row>
    <row r="61" spans="2:9" x14ac:dyDescent="0.3">
      <c r="B61" s="57" t="s">
        <v>365</v>
      </c>
    </row>
    <row r="62" spans="2:9" x14ac:dyDescent="0.3">
      <c r="B62" s="57" t="s">
        <v>92</v>
      </c>
    </row>
    <row r="63" spans="2:9" x14ac:dyDescent="0.3">
      <c r="B63" s="57" t="s">
        <v>243</v>
      </c>
    </row>
    <row r="64" spans="2:9" x14ac:dyDescent="0.3">
      <c r="B64" s="57" t="s">
        <v>15</v>
      </c>
    </row>
    <row r="65" spans="2:2" x14ac:dyDescent="0.3">
      <c r="B65" s="57" t="s">
        <v>94</v>
      </c>
    </row>
    <row r="66" spans="2:2" x14ac:dyDescent="0.3">
      <c r="B66" s="57" t="s">
        <v>16</v>
      </c>
    </row>
    <row r="67" spans="2:2" x14ac:dyDescent="0.3">
      <c r="B67" s="57" t="s">
        <v>17</v>
      </c>
    </row>
    <row r="68" spans="2:2" x14ac:dyDescent="0.3">
      <c r="B68" s="57" t="s">
        <v>352</v>
      </c>
    </row>
    <row r="69" spans="2:2" x14ac:dyDescent="0.3">
      <c r="B69" s="57" t="s">
        <v>363</v>
      </c>
    </row>
    <row r="70" spans="2:2" x14ac:dyDescent="0.3">
      <c r="B70" s="57" t="s">
        <v>19</v>
      </c>
    </row>
    <row r="71" spans="2:2" x14ac:dyDescent="0.3">
      <c r="B71" s="57" t="s">
        <v>353</v>
      </c>
    </row>
    <row r="72" spans="2:2" x14ac:dyDescent="0.3">
      <c r="B72" s="57" t="s">
        <v>354</v>
      </c>
    </row>
    <row r="73" spans="2:2" x14ac:dyDescent="0.3">
      <c r="B73" s="57" t="s">
        <v>367</v>
      </c>
    </row>
    <row r="74" spans="2:2" x14ac:dyDescent="0.3">
      <c r="B74" s="57" t="s">
        <v>355</v>
      </c>
    </row>
    <row r="75" spans="2:2" x14ac:dyDescent="0.3">
      <c r="B75" s="57" t="s">
        <v>366</v>
      </c>
    </row>
    <row r="76" spans="2:2" x14ac:dyDescent="0.3">
      <c r="B76" s="57" t="s">
        <v>364</v>
      </c>
    </row>
    <row r="77" spans="2:2" x14ac:dyDescent="0.3">
      <c r="B77" s="57" t="s">
        <v>368</v>
      </c>
    </row>
    <row r="78" spans="2:2" x14ac:dyDescent="0.3">
      <c r="B78" s="57" t="s">
        <v>369</v>
      </c>
    </row>
    <row r="79" spans="2:2" x14ac:dyDescent="0.3">
      <c r="B79" s="57" t="s">
        <v>370</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2020-06-22T11:00:41Z</dcterms:modified>
</cp:coreProperties>
</file>